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firstSheet="12" activeTab="18"/>
  </bookViews>
  <sheets>
    <sheet name="Nr i nx" sheetId="1" r:id="rId1"/>
    <sheet name="suksesi" sheetId="2" r:id="rId2"/>
    <sheet name="shpenzime javore" sheetId="3" r:id="rId3"/>
    <sheet name="Zbritja" sheetId="4" r:id="rId4"/>
    <sheet name="Shumzimi" sheetId="5" r:id="rId5"/>
    <sheet name="TVSH" sheetId="6" r:id="rId6"/>
    <sheet name="MAX dhe Min" sheetId="7" r:id="rId7"/>
    <sheet name="Mesatarja" sheetId="8" r:id="rId8"/>
    <sheet name="Fuqizimi" sheetId="9" r:id="rId9"/>
    <sheet name="KUSHTI IF" sheetId="10" r:id="rId10"/>
    <sheet name="Numrimi me kusht" sheetId="11" r:id="rId11"/>
    <sheet name="sh i tekstit" sheetId="12" r:id="rId12"/>
    <sheet name="sortimi" sheetId="13" r:id="rId13"/>
    <sheet name="Diagramet" sheetId="14" r:id="rId14"/>
    <sheet name="SHitje Kompjuter" sheetId="15" r:id="rId15"/>
    <sheet name="forma e kushtezuar" sheetId="16" r:id="rId16"/>
    <sheet name="Mbrojtja me shifër" sheetId="17" r:id="rId17"/>
    <sheet name="Filtrimi" sheetId="18" r:id="rId18"/>
    <sheet name="Mesazhi" sheetId="19" r:id="rId19"/>
  </sheets>
  <definedNames>
    <definedName name="_xlnm._FilterDatabase" localSheetId="17" hidden="1">'Filtrimi'!$A$1:$D$8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D3" authorId="0">
      <text>
        <r>
          <rPr>
            <sz val="9"/>
            <rFont val="Tahoma"/>
            <family val="0"/>
          </rPr>
          <t xml:space="preserve">=sum(B2:C2)
</t>
        </r>
      </text>
    </comment>
    <comment ref="D13" authorId="0">
      <text>
        <r>
          <rPr>
            <b/>
            <sz val="9"/>
            <rFont val="Tahoma"/>
            <family val="0"/>
          </rPr>
          <t>=Sum(D3:D12)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staff</author>
  </authors>
  <commentList>
    <comment ref="E3" authorId="0">
      <text>
        <r>
          <rPr>
            <sz val="8"/>
            <rFont val="Tahoma"/>
            <family val="0"/>
          </rPr>
          <t xml:space="preserve">=IF(D3&gt;=40,"KALON","NUK KALON")
</t>
        </r>
      </text>
    </comment>
    <comment ref="F7" authorId="0">
      <text>
        <r>
          <rPr>
            <b/>
            <sz val="8"/>
            <rFont val="Tahoma"/>
            <family val="0"/>
          </rPr>
          <t>Countif(F3:F6;"M")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Countif(F3:F6;"F")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staff</author>
    <author>Pc</author>
  </authors>
  <commentList>
    <comment ref="B7" authorId="0">
      <text>
        <r>
          <rPr>
            <b/>
            <sz val="8"/>
            <rFont val="Tahoma"/>
            <family val="0"/>
          </rPr>
          <t>=COUNTIF(B1:B6;"M")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9"/>
            <rFont val="Tahoma"/>
            <family val="2"/>
          </rPr>
          <t>=COUNTIF(B1:B6,"F")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Muhamer</author>
    <author>www.muhamerujkani.weebly.com</author>
  </authors>
  <commentList>
    <comment ref="B1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=UPPER(A1)
teksti shendrrohet ne shkronja te mëdha</t>
        </r>
      </text>
    </comment>
    <comment ref="C1" authorId="1">
      <text>
        <r>
          <rPr>
            <b/>
            <sz val="9"/>
            <rFont val="Tahoma"/>
            <family val="0"/>
          </rPr>
          <t>www.muhamerujkani.weebly.com
=PROPER(A1)</t>
        </r>
        <r>
          <rPr>
            <sz val="9"/>
            <rFont val="Tahoma"/>
            <family val="0"/>
          </rPr>
          <t xml:space="preserve">
</t>
        </r>
      </text>
    </comment>
    <comment ref="D1" authorId="1">
      <text>
        <r>
          <rPr>
            <b/>
            <sz val="9"/>
            <rFont val="Tahoma"/>
            <family val="0"/>
          </rPr>
          <t>www.muhamerujkani.weebly.com
=LOWER(A1)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Muhamer</author>
  </authors>
  <commentList>
    <comment ref="A1" authorId="0">
      <text>
        <r>
          <rPr>
            <b/>
            <sz val="9"/>
            <rFont val="Tahoma"/>
            <family val="2"/>
          </rPr>
          <t>www.muhamerujkani.weebly.com</t>
        </r>
        <r>
          <rPr>
            <sz val="9"/>
            <rFont val="Tahoma"/>
            <family val="2"/>
          </rPr>
          <t xml:space="preserve">
Sortimi mund të bëhet për mes butonave të cilët gjinden në shiritin standard. Fillimisht duhet të zgjidhen të dhënat të cilat dëshirojmë ti sortojmë dhe pastaj shtypim mbi butonat.A  Z
                                                        Z  A
Ose menyja Data - Sort
</t>
        </r>
      </text>
    </comment>
  </commentList>
</comments>
</file>

<file path=xl/comments15.xml><?xml version="1.0" encoding="utf-8"?>
<comments xmlns="http://schemas.openxmlformats.org/spreadsheetml/2006/main">
  <authors>
    <author>staff</author>
  </authors>
  <commentList>
    <comment ref="E3" authorId="0">
      <text>
        <r>
          <rPr>
            <b/>
            <sz val="8"/>
            <rFont val="Tahoma"/>
            <family val="0"/>
          </rPr>
          <t>=sum(B3:D3)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8"/>
            <rFont val="Tahoma"/>
            <family val="0"/>
          </rPr>
          <t xml:space="preserve">=E3*F3
</t>
        </r>
      </text>
    </comment>
    <comment ref="H3" authorId="0">
      <text>
        <r>
          <rPr>
            <sz val="8"/>
            <rFont val="Tahoma"/>
            <family val="0"/>
          </rPr>
          <t xml:space="preserve">=G3*16%
</t>
        </r>
      </text>
    </comment>
    <comment ref="I3" authorId="0">
      <text>
        <r>
          <rPr>
            <b/>
            <sz val="8"/>
            <rFont val="Tahoma"/>
            <family val="0"/>
          </rPr>
          <t>G3-H3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Muhamer</author>
  </authors>
  <commentList>
    <comment ref="B2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Nuk mund te ndryshoni vlerat janë te mbrojtura me shifër. </t>
        </r>
      </text>
    </comment>
  </commentList>
</comments>
</file>

<file path=xl/comments18.xml><?xml version="1.0" encoding="utf-8"?>
<comments xmlns="http://schemas.openxmlformats.org/spreadsheetml/2006/main">
  <authors>
    <author>Muhamer</author>
  </authors>
  <commentList>
    <comment ref="D1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Per me shum shih faqe. 23 te programi Excel</t>
        </r>
      </text>
    </comment>
  </commentList>
</comments>
</file>

<file path=xl/comments19.xml><?xml version="1.0" encoding="utf-8"?>
<comments xmlns="http://schemas.openxmlformats.org/spreadsheetml/2006/main">
  <authors>
    <author>Muhamer</author>
  </authors>
  <commentList>
    <comment ref="B2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Provo nuk lejohet të shkruhet numri më i vogël se 150 dhe ma i madhë se 250
Për me shum lexo Faqe 24 te programi excel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G3" authorId="0">
      <text>
        <r>
          <rPr>
            <b/>
            <sz val="9"/>
            <rFont val="Tahoma"/>
            <family val="0"/>
          </rPr>
          <t>=SUM(B3:F3)</t>
        </r>
        <r>
          <rPr>
            <sz val="9"/>
            <rFont val="Tahoma"/>
            <family val="0"/>
          </rPr>
          <t xml:space="preserve">
</t>
        </r>
      </text>
    </comment>
    <comment ref="G13" authorId="0">
      <text>
        <r>
          <rPr>
            <sz val="9"/>
            <rFont val="Tahoma"/>
            <family val="0"/>
          </rPr>
          <t xml:space="preserve">=SUM(G3:G12)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G3" authorId="0">
      <text>
        <r>
          <rPr>
            <b/>
            <sz val="9"/>
            <rFont val="Tahoma"/>
            <family val="0"/>
          </rPr>
          <t>=SUM(B3:F3)</t>
        </r>
        <r>
          <rPr>
            <sz val="9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0"/>
          </rPr>
          <t>=SUM(G3:G8)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" authorId="0">
      <text>
        <r>
          <rPr>
            <b/>
            <sz val="9"/>
            <rFont val="Tahoma"/>
            <family val="2"/>
          </rPr>
          <t>=SUM(A1:B1)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D3" authorId="0">
      <text>
        <r>
          <rPr>
            <b/>
            <sz val="9"/>
            <rFont val="Tahoma"/>
            <family val="2"/>
          </rPr>
          <t>=B3*C3</t>
        </r>
      </text>
    </comment>
    <comment ref="D10" authorId="0">
      <text>
        <r>
          <rPr>
            <b/>
            <sz val="9"/>
            <rFont val="Tahoma"/>
            <family val="2"/>
          </rPr>
          <t>=SUM(D3:D9)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staff</author>
    <author>Pc</author>
  </authors>
  <commentList>
    <comment ref="D3" authorId="0">
      <text>
        <r>
          <rPr>
            <b/>
            <sz val="8"/>
            <rFont val="Tahoma"/>
            <family val="0"/>
          </rPr>
          <t>Vetem TVSH
=B3*C3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Çmimi + TVSH
=B3+D3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9"/>
            <rFont val="Tahoma"/>
            <family val="2"/>
          </rPr>
          <t>=SUM(E3:E9)</t>
        </r>
      </text>
    </comment>
    <comment ref="D10" authorId="1">
      <text>
        <r>
          <rPr>
            <b/>
            <sz val="9"/>
            <rFont val="Tahoma"/>
            <family val="2"/>
          </rPr>
          <t>=SUM(D3:D9)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staff</author>
  </authors>
  <commentList>
    <comment ref="D8" authorId="0">
      <text>
        <r>
          <rPr>
            <b/>
            <sz val="8"/>
            <rFont val="Tahoma"/>
            <family val="0"/>
          </rPr>
          <t>=MAX(D3:D7)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=MIN(D3:D7)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sz val="8"/>
            <rFont val="Tahoma"/>
            <family val="0"/>
          </rPr>
          <t>=Average(D3:D7)</t>
        </r>
      </text>
    </comment>
  </commentList>
</comments>
</file>

<file path=xl/comments8.xml><?xml version="1.0" encoding="utf-8"?>
<comments xmlns="http://schemas.openxmlformats.org/spreadsheetml/2006/main">
  <authors>
    <author>staff</author>
    <author>Pc</author>
  </authors>
  <commentList>
    <comment ref="P2" authorId="0">
      <text>
        <r>
          <rPr>
            <b/>
            <sz val="8"/>
            <rFont val="Tahoma"/>
            <family val="0"/>
          </rPr>
          <t>=Average(C2:O2)</t>
        </r>
      </text>
    </comment>
    <comment ref="R2" authorId="1">
      <text>
        <r>
          <rPr>
            <b/>
            <sz val="9"/>
            <rFont val="Tahoma"/>
            <family val="2"/>
          </rPr>
          <t>=COUNTIF(C2:O2,1)</t>
        </r>
        <r>
          <rPr>
            <sz val="9"/>
            <rFont val="Tahoma"/>
            <family val="2"/>
          </rPr>
          <t xml:space="preserve">
</t>
        </r>
      </text>
    </comment>
    <comment ref="S9" authorId="1">
      <text>
        <r>
          <rPr>
            <b/>
            <sz val="9"/>
            <rFont val="Tahoma"/>
            <family val="2"/>
          </rPr>
          <t>=COUNTIF(S2:S8,"M")</t>
        </r>
        <r>
          <rPr>
            <sz val="9"/>
            <rFont val="Tahoma"/>
            <family val="2"/>
          </rPr>
          <t xml:space="preserve">
</t>
        </r>
      </text>
    </comment>
    <comment ref="S10" authorId="1">
      <text>
        <r>
          <rPr>
            <b/>
            <sz val="9"/>
            <rFont val="Tahoma"/>
            <family val="2"/>
          </rPr>
          <t>=COUNTIF(S3:S9,"F")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www.muhamerujkani.weebly.com</author>
  </authors>
  <commentList>
    <comment ref="A1" authorId="0">
      <text>
        <r>
          <rPr>
            <b/>
            <sz val="9"/>
            <rFont val="Tahoma"/>
            <family val="0"/>
          </rPr>
          <t>www.muhamerujkani.weebly.com
=2^2</t>
        </r>
        <r>
          <rPr>
            <sz val="9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9"/>
            <rFont val="Tahoma"/>
            <family val="0"/>
          </rPr>
          <t>www.muhamerujkani.weebly.com:</t>
        </r>
        <r>
          <rPr>
            <sz val="9"/>
            <rFont val="Tahoma"/>
            <family val="0"/>
          </rPr>
          <t xml:space="preserve">
=POWER(2,5)</t>
        </r>
      </text>
    </comment>
    <comment ref="A3" authorId="0">
      <text>
        <r>
          <rPr>
            <b/>
            <sz val="9"/>
            <rFont val="Tahoma"/>
            <family val="0"/>
          </rPr>
          <t>www.muhamerujkani.weebly.com
=POWER(2,10)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<sst xmlns="http://schemas.openxmlformats.org/spreadsheetml/2006/main" count="240" uniqueCount="171">
  <si>
    <t>Shpenzimet Javor ne Shkollë</t>
  </si>
  <si>
    <t>Artikulli</t>
  </si>
  <si>
    <t>E merkurë</t>
  </si>
  <si>
    <t>Çipsa</t>
  </si>
  <si>
    <t>Byrek</t>
  </si>
  <si>
    <t>Kifle</t>
  </si>
  <si>
    <t>Tosta</t>
  </si>
  <si>
    <t>Hamburger</t>
  </si>
  <si>
    <t>Pije</t>
  </si>
  <si>
    <t>Gjithsej</t>
  </si>
  <si>
    <t>Gjithsej për një javë</t>
  </si>
  <si>
    <t>E hënë</t>
  </si>
  <si>
    <t>E martë</t>
  </si>
  <si>
    <t>E enjte</t>
  </si>
  <si>
    <t>E premtë</t>
  </si>
  <si>
    <t>Numri I nxënësve në klasët e IX-ta</t>
  </si>
  <si>
    <t>Meshkuj</t>
  </si>
  <si>
    <t>Femra</t>
  </si>
  <si>
    <t>Gjithsejt</t>
  </si>
  <si>
    <t>Klasa</t>
  </si>
  <si>
    <t>shmir</t>
  </si>
  <si>
    <t>Pamjaf</t>
  </si>
  <si>
    <t>Mjaft</t>
  </si>
  <si>
    <t xml:space="preserve">Gjithsejt </t>
  </si>
  <si>
    <t xml:space="preserve">Suksesi </t>
  </si>
  <si>
    <t>Gjithsejt numri i nx</t>
  </si>
  <si>
    <t>shkelq</t>
  </si>
  <si>
    <t>Mirë</t>
  </si>
  <si>
    <t>Kl IX-1</t>
  </si>
  <si>
    <t>Kl IX-2</t>
  </si>
  <si>
    <t>Kl IX-3</t>
  </si>
  <si>
    <t>Kl IX-4</t>
  </si>
  <si>
    <t>Kl IX-5</t>
  </si>
  <si>
    <t>Kl IX-6</t>
  </si>
  <si>
    <t>Kl IX-7</t>
  </si>
  <si>
    <t>Kl IX-8</t>
  </si>
  <si>
    <t>Kl IX-9</t>
  </si>
  <si>
    <t>Kl IX-10</t>
  </si>
  <si>
    <t xml:space="preserve">Sasia </t>
  </si>
  <si>
    <t>Çmimi</t>
  </si>
  <si>
    <t>Qipsa</t>
  </si>
  <si>
    <t>Akullore</t>
  </si>
  <si>
    <t>Orbita</t>
  </si>
  <si>
    <t>Smoka</t>
  </si>
  <si>
    <t>Totali</t>
  </si>
  <si>
    <t>Keksa</t>
  </si>
  <si>
    <t>Milka</t>
  </si>
  <si>
    <t>Paga Mujore</t>
  </si>
  <si>
    <t>Emri</t>
  </si>
  <si>
    <t>Mbiemri</t>
  </si>
  <si>
    <t>Paga</t>
  </si>
  <si>
    <t>PagaMaksimale</t>
  </si>
  <si>
    <t>Shitorja M&amp;U</t>
  </si>
  <si>
    <t>Nr</t>
  </si>
  <si>
    <t>Paga Minimale</t>
  </si>
  <si>
    <t>Paga mesatare</t>
  </si>
  <si>
    <t>www.muhamerujkani.weebly.com</t>
  </si>
  <si>
    <t>Emri Mbiemri</t>
  </si>
  <si>
    <t>Gj.shqipe</t>
  </si>
  <si>
    <t>Gj.angleze</t>
  </si>
  <si>
    <t>Biologji</t>
  </si>
  <si>
    <t>Fizikë</t>
  </si>
  <si>
    <t>Kimi</t>
  </si>
  <si>
    <t>Histori</t>
  </si>
  <si>
    <t>Gjeografi</t>
  </si>
  <si>
    <t>Ed.qytetare</t>
  </si>
  <si>
    <t>Ed.muzikore</t>
  </si>
  <si>
    <t>Art figurativ</t>
  </si>
  <si>
    <t>TIK</t>
  </si>
  <si>
    <t>Ed Fizike</t>
  </si>
  <si>
    <t>Nota mesatere</t>
  </si>
  <si>
    <t>M</t>
  </si>
  <si>
    <t>F</t>
  </si>
  <si>
    <t>`</t>
  </si>
  <si>
    <t>Gjinia</t>
  </si>
  <si>
    <t xml:space="preserve">                                                                                                      </t>
  </si>
  <si>
    <t>Kompjuter</t>
  </si>
  <si>
    <t>Printer</t>
  </si>
  <si>
    <t>Tavolin</t>
  </si>
  <si>
    <t>TVSH</t>
  </si>
  <si>
    <t>Vetem TVSH</t>
  </si>
  <si>
    <t>Projektor</t>
  </si>
  <si>
    <t>UPS</t>
  </si>
  <si>
    <t>Llaptop</t>
  </si>
  <si>
    <t>Tastiera</t>
  </si>
  <si>
    <t>Çmimi + TVSH</t>
  </si>
  <si>
    <t>Poenat</t>
  </si>
  <si>
    <t>Suksesi</t>
  </si>
  <si>
    <t>REZULTATI I TESTIT</t>
  </si>
  <si>
    <t>NR</t>
  </si>
  <si>
    <t>Adem</t>
  </si>
  <si>
    <t>Latifi</t>
  </si>
  <si>
    <t>Adelina</t>
  </si>
  <si>
    <t>Uka</t>
  </si>
  <si>
    <t>Aferdita</t>
  </si>
  <si>
    <t>Asllani</t>
  </si>
  <si>
    <t>Albiona</t>
  </si>
  <si>
    <t>Sinani</t>
  </si>
  <si>
    <t>Albert</t>
  </si>
  <si>
    <t>Zeneli</t>
  </si>
  <si>
    <t xml:space="preserve">Nota mesatare </t>
  </si>
  <si>
    <t>Fisnik Lahu</t>
  </si>
  <si>
    <t>Florentinë Hyseni</t>
  </si>
  <si>
    <t>Genc Fejza</t>
  </si>
  <si>
    <t>Kushtrim Zhabari</t>
  </si>
  <si>
    <t>Labrik Halili</t>
  </si>
  <si>
    <t>Idriz Mehana</t>
  </si>
  <si>
    <t>Premtim Mulaku</t>
  </si>
  <si>
    <t>Notat e dobta</t>
  </si>
  <si>
    <t>muhamer ujkani</t>
  </si>
  <si>
    <t>Arion</t>
  </si>
  <si>
    <t>Krasniqi</t>
  </si>
  <si>
    <t>Ardin</t>
  </si>
  <si>
    <t>Mulaku</t>
  </si>
  <si>
    <t>Endrit</t>
  </si>
  <si>
    <t>Dushi</t>
  </si>
  <si>
    <t>Azemi</t>
  </si>
  <si>
    <t>Agnesa</t>
  </si>
  <si>
    <t>Janar</t>
  </si>
  <si>
    <t>Shkurt</t>
  </si>
  <si>
    <t>Mars</t>
  </si>
  <si>
    <t>Komuna</t>
  </si>
  <si>
    <t>Diana</t>
  </si>
  <si>
    <t>Maxhuni</t>
  </si>
  <si>
    <t>Vushtrri</t>
  </si>
  <si>
    <t>Bukurie</t>
  </si>
  <si>
    <t>Mustafa</t>
  </si>
  <si>
    <t>Prishtinë</t>
  </si>
  <si>
    <t>Albina</t>
  </si>
  <si>
    <t>Ismaili</t>
  </si>
  <si>
    <t>Mitrovicë</t>
  </si>
  <si>
    <t>Fiona</t>
  </si>
  <si>
    <t>Shaliani</t>
  </si>
  <si>
    <t>Meriton</t>
  </si>
  <si>
    <t>Beqiri</t>
  </si>
  <si>
    <t>Arber</t>
  </si>
  <si>
    <t>Sejdiu</t>
  </si>
  <si>
    <t>Puna tre mujore ne një servis te kompjuterave</t>
  </si>
  <si>
    <t>Shitje</t>
  </si>
  <si>
    <t>CD</t>
  </si>
  <si>
    <t>DVD</t>
  </si>
  <si>
    <t>Tatimi</t>
  </si>
  <si>
    <t>IX-8</t>
  </si>
  <si>
    <t>IX-1</t>
  </si>
  <si>
    <t>IX-2</t>
  </si>
  <si>
    <t>IX-3</t>
  </si>
  <si>
    <t>IX-4</t>
  </si>
  <si>
    <t>IX-5</t>
  </si>
  <si>
    <t>IX-6</t>
  </si>
  <si>
    <t>IX-7</t>
  </si>
  <si>
    <t>IX-9</t>
  </si>
  <si>
    <t>IX-10</t>
  </si>
  <si>
    <t>Femer</t>
  </si>
  <si>
    <t>Mashkull</t>
  </si>
  <si>
    <t>Florent</t>
  </si>
  <si>
    <t>Zeqiri</t>
  </si>
  <si>
    <t>Meshkuj dhe femra</t>
  </si>
  <si>
    <t>a</t>
  </si>
  <si>
    <t>l</t>
  </si>
  <si>
    <t>k</t>
  </si>
  <si>
    <t>v</t>
  </si>
  <si>
    <t>s</t>
  </si>
  <si>
    <t>Riad Ujkani</t>
  </si>
  <si>
    <t>Merisa Ujkani</t>
  </si>
  <si>
    <t>Matematikë</t>
  </si>
  <si>
    <t>Muhamer Ujkani</t>
  </si>
  <si>
    <t>Driton Ujkani</t>
  </si>
  <si>
    <t>Gjithsejt për tre muaj</t>
  </si>
  <si>
    <t xml:space="preserve">Çmimi për cop </t>
  </si>
  <si>
    <t>Te hyrat për tre muaj pa tatim</t>
  </si>
  <si>
    <t>Te hyrat për tre muaj -tatimi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</si>
</sst>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\ [$€-1];[Red]\-#,##0.00\ [$€-1]"/>
    <numFmt numFmtId="173" formatCode="#,##0\ [$€-1];[Red]\-#,##0\ [$€-1]"/>
    <numFmt numFmtId="174" formatCode="#,##0.00\ [$€-1]"/>
    <numFmt numFmtId="175" formatCode="_-* #,##0.000\ _k_r_-;\-* #,##0.000\ _k_r_-;_-* &quot;-&quot;??\ _k_r_-;_-@_-"/>
    <numFmt numFmtId="176" formatCode="_-* #,##0.0\ _k_r_-;\-* #,##0.0\ _k_r_-;_-* &quot;-&quot;??\ _k_r_-;_-@_-"/>
    <numFmt numFmtId="177" formatCode="_-* #,##0\ _k_r_-;\-* #,##0\ _k_r_-;_-* &quot;-&quot;??\ _k_r_-;_-@_-"/>
    <numFmt numFmtId="178" formatCode="0.000"/>
    <numFmt numFmtId="179" formatCode="0.0"/>
    <numFmt numFmtId="180" formatCode="#,##0\ [$€-1]"/>
    <numFmt numFmtId="181" formatCode="0.0%"/>
    <numFmt numFmtId="182" formatCode="_-* #,##0\ [$€-1]_-;\-* #,##0\ [$€-1]_-;_-* &quot;-&quot;\ [$€-1]_-;_-@_-"/>
  </numFmts>
  <fonts count="5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174" fontId="2" fillId="38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/>
    </xf>
    <xf numFmtId="174" fontId="3" fillId="39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35" borderId="10" xfId="0" applyNumberFormat="1" applyFont="1" applyFill="1" applyBorder="1" applyAlignment="1">
      <alignment/>
    </xf>
    <xf numFmtId="174" fontId="5" fillId="40" borderId="11" xfId="0" applyNumberFormat="1" applyFont="1" applyFill="1" applyBorder="1" applyAlignment="1">
      <alignment/>
    </xf>
    <xf numFmtId="4" fontId="9" fillId="40" borderId="11" xfId="0" applyNumberFormat="1" applyFont="1" applyFill="1" applyBorder="1" applyAlignment="1">
      <alignment/>
    </xf>
    <xf numFmtId="174" fontId="9" fillId="33" borderId="11" xfId="0" applyNumberFormat="1" applyFont="1" applyFill="1" applyBorder="1" applyAlignment="1">
      <alignment/>
    </xf>
    <xf numFmtId="174" fontId="11" fillId="0" borderId="11" xfId="0" applyNumberFormat="1" applyFont="1" applyBorder="1" applyAlignment="1">
      <alignment/>
    </xf>
    <xf numFmtId="174" fontId="12" fillId="41" borderId="1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1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174" fontId="12" fillId="34" borderId="11" xfId="0" applyNumberFormat="1" applyFont="1" applyFill="1" applyBorder="1" applyAlignment="1">
      <alignment/>
    </xf>
    <xf numFmtId="9" fontId="9" fillId="0" borderId="11" xfId="0" applyNumberFormat="1" applyFont="1" applyFill="1" applyBorder="1" applyAlignment="1">
      <alignment/>
    </xf>
    <xf numFmtId="180" fontId="9" fillId="0" borderId="11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180" fontId="15" fillId="0" borderId="11" xfId="0" applyNumberFormat="1" applyFont="1" applyBorder="1" applyAlignment="1">
      <alignment/>
    </xf>
    <xf numFmtId="180" fontId="5" fillId="34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textRotation="90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42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wrapText="1"/>
    </xf>
    <xf numFmtId="182" fontId="0" fillId="0" borderId="11" xfId="0" applyNumberFormat="1" applyBorder="1" applyAlignment="1">
      <alignment/>
    </xf>
    <xf numFmtId="0" fontId="0" fillId="42" borderId="11" xfId="0" applyFill="1" applyBorder="1" applyAlignment="1">
      <alignment/>
    </xf>
    <xf numFmtId="0" fontId="0" fillId="37" borderId="11" xfId="0" applyFill="1" applyBorder="1" applyAlignment="1">
      <alignment/>
    </xf>
    <xf numFmtId="174" fontId="0" fillId="34" borderId="11" xfId="0" applyNumberFormat="1" applyFont="1" applyFill="1" applyBorder="1" applyAlignment="1">
      <alignment/>
    </xf>
    <xf numFmtId="174" fontId="10" fillId="35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textRotation="90"/>
    </xf>
    <xf numFmtId="0" fontId="5" fillId="43" borderId="11" xfId="0" applyFont="1" applyFill="1" applyBorder="1" applyAlignment="1">
      <alignment textRotation="90"/>
    </xf>
    <xf numFmtId="0" fontId="5" fillId="37" borderId="11" xfId="0" applyFont="1" applyFill="1" applyBorder="1" applyAlignment="1">
      <alignment textRotation="90"/>
    </xf>
    <xf numFmtId="0" fontId="5" fillId="0" borderId="11" xfId="0" applyFont="1" applyFill="1" applyBorder="1" applyAlignment="1">
      <alignment textRotation="90"/>
    </xf>
    <xf numFmtId="0" fontId="5" fillId="0" borderId="11" xfId="0" applyFont="1" applyBorder="1" applyAlignment="1">
      <alignment/>
    </xf>
    <xf numFmtId="0" fontId="5" fillId="4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43" borderId="11" xfId="0" applyFill="1" applyBorder="1" applyAlignment="1">
      <alignment/>
    </xf>
    <xf numFmtId="0" fontId="18" fillId="45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0" fontId="5" fillId="40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4" fontId="3" fillId="40" borderId="10" xfId="0" applyNumberFormat="1" applyFont="1" applyFill="1" applyBorder="1" applyAlignment="1">
      <alignment horizontal="center"/>
    </xf>
    <xf numFmtId="174" fontId="4" fillId="37" borderId="10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4" fontId="5" fillId="35" borderId="18" xfId="0" applyNumberFormat="1" applyFont="1" applyFill="1" applyBorder="1" applyAlignment="1">
      <alignment horizontal="center"/>
    </xf>
    <xf numFmtId="4" fontId="5" fillId="35" borderId="19" xfId="0" applyNumberFormat="1" applyFont="1" applyFill="1" applyBorder="1" applyAlignment="1">
      <alignment horizontal="center"/>
    </xf>
    <xf numFmtId="4" fontId="5" fillId="35" borderId="20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6" fillId="0" borderId="21" xfId="53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39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225"/>
          <c:y val="0.0645"/>
          <c:w val="0.5965"/>
          <c:h val="0.87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Diagramet!$A$1</c:f>
              <c:strCache>
                <c:ptCount val="1"/>
                <c:pt idx="0">
                  <c:v>Suksesi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Diagramet!$B$1</c:f>
              <c:numCache/>
            </c:numRef>
          </c:val>
          <c:shape val="pyramid"/>
        </c:ser>
        <c:ser>
          <c:idx val="1"/>
          <c:order val="1"/>
          <c:tx>
            <c:strRef>
              <c:f>Diagramet!$A$2</c:f>
              <c:strCache>
                <c:ptCount val="1"/>
                <c:pt idx="0">
                  <c:v>IX-1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Diagramet!$B$2</c:f>
              <c:numCache/>
            </c:numRef>
          </c:val>
          <c:shape val="pyramid"/>
        </c:ser>
        <c:ser>
          <c:idx val="2"/>
          <c:order val="2"/>
          <c:tx>
            <c:strRef>
              <c:f>Diagramet!$A$3</c:f>
              <c:strCache>
                <c:ptCount val="1"/>
                <c:pt idx="0">
                  <c:v>IX-2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Diagramet!$B$3</c:f>
              <c:numCache/>
            </c:numRef>
          </c:val>
          <c:shape val="pyramid"/>
        </c:ser>
        <c:ser>
          <c:idx val="3"/>
          <c:order val="3"/>
          <c:tx>
            <c:strRef>
              <c:f>Diagramet!$A$4</c:f>
              <c:strCache>
                <c:ptCount val="1"/>
                <c:pt idx="0">
                  <c:v>IX-3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Diagramet!$B$4</c:f>
              <c:numCache/>
            </c:numRef>
          </c:val>
          <c:shape val="pyramid"/>
        </c:ser>
        <c:ser>
          <c:idx val="4"/>
          <c:order val="4"/>
          <c:tx>
            <c:strRef>
              <c:f>Diagramet!$A$5</c:f>
              <c:strCache>
                <c:ptCount val="1"/>
                <c:pt idx="0">
                  <c:v>IX-4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Diagramet!$B$5</c:f>
              <c:numCache/>
            </c:numRef>
          </c:val>
          <c:shape val="pyramid"/>
        </c:ser>
        <c:ser>
          <c:idx val="5"/>
          <c:order val="5"/>
          <c:tx>
            <c:strRef>
              <c:f>Diagramet!$A$6</c:f>
              <c:strCache>
                <c:ptCount val="1"/>
                <c:pt idx="0">
                  <c:v>IX-5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Diagramet!$B$6</c:f>
              <c:numCache/>
            </c:numRef>
          </c:val>
          <c:shape val="pyramid"/>
        </c:ser>
        <c:ser>
          <c:idx val="6"/>
          <c:order val="6"/>
          <c:tx>
            <c:strRef>
              <c:f>Diagramet!$A$7</c:f>
              <c:strCache>
                <c:ptCount val="1"/>
                <c:pt idx="0">
                  <c:v>IX-6</c:v>
                </c:pt>
              </c:strCache>
            </c:strRef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Diagramet!$B$7</c:f>
              <c:numCache/>
            </c:numRef>
          </c:val>
          <c:shape val="pyramid"/>
        </c:ser>
        <c:ser>
          <c:idx val="7"/>
          <c:order val="7"/>
          <c:tx>
            <c:strRef>
              <c:f>Diagramet!$A$8</c:f>
              <c:strCache>
                <c:ptCount val="1"/>
                <c:pt idx="0">
                  <c:v>IX-7</c:v>
                </c:pt>
              </c:strCache>
            </c:strRef>
          </c:tx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Diagramet!$B$8</c:f>
              <c:numCache/>
            </c:numRef>
          </c:val>
          <c:shape val="pyramid"/>
        </c:ser>
        <c:ser>
          <c:idx val="8"/>
          <c:order val="8"/>
          <c:tx>
            <c:strRef>
              <c:f>Diagramet!$A$9</c:f>
              <c:strCache>
                <c:ptCount val="1"/>
                <c:pt idx="0">
                  <c:v>IX-8</c:v>
                </c:pt>
              </c:strCache>
            </c:strRef>
          </c:tx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Diagramet!$B$9</c:f>
              <c:numCache/>
            </c:numRef>
          </c:val>
          <c:shape val="pyramid"/>
        </c:ser>
        <c:ser>
          <c:idx val="9"/>
          <c:order val="9"/>
          <c:tx>
            <c:strRef>
              <c:f>Diagramet!$A$10</c:f>
              <c:strCache>
                <c:ptCount val="1"/>
                <c:pt idx="0">
                  <c:v>IX-9</c:v>
                </c:pt>
              </c:strCache>
            </c:strRef>
          </c:tx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Diagramet!$B$10</c:f>
              <c:numCache/>
            </c:numRef>
          </c:val>
          <c:shape val="pyramid"/>
        </c:ser>
        <c:ser>
          <c:idx val="10"/>
          <c:order val="10"/>
          <c:tx>
            <c:strRef>
              <c:f>Diagramet!$A$11</c:f>
              <c:strCache>
                <c:ptCount val="1"/>
                <c:pt idx="0">
                  <c:v>IX-10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Diagramet!$B$11</c:f>
              <c:numCache/>
            </c:numRef>
          </c:val>
          <c:shape val="pyramid"/>
        </c:ser>
        <c:overlap val="100"/>
        <c:shape val="pyramid"/>
        <c:axId val="58785010"/>
        <c:axId val="59303043"/>
      </c:bar3DChart>
      <c:catAx>
        <c:axId val="58785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3043"/>
        <c:crosses val="autoZero"/>
        <c:auto val="1"/>
        <c:lblOffset val="100"/>
        <c:tickLblSkip val="1"/>
        <c:noMultiLvlLbl val="0"/>
      </c:catAx>
      <c:valAx>
        <c:axId val="59303043"/>
        <c:scaling>
          <c:orientation val="minMax"/>
        </c:scaling>
        <c:axPos val="l"/>
        <c:delete val="1"/>
        <c:majorTickMark val="out"/>
        <c:minorTickMark val="none"/>
        <c:tickLblPos val="none"/>
        <c:crossAx val="58785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03325"/>
          <c:w val="0.16375"/>
          <c:h val="0.9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95250</xdr:rowOff>
    </xdr:from>
    <xdr:to>
      <xdr:col>8</xdr:col>
      <xdr:colOff>419100</xdr:colOff>
      <xdr:row>15</xdr:row>
      <xdr:rowOff>19050</xdr:rowOff>
    </xdr:to>
    <xdr:graphicFrame>
      <xdr:nvGraphicFramePr>
        <xdr:cNvPr id="1" name="Chart 24"/>
        <xdr:cNvGraphicFramePr/>
      </xdr:nvGraphicFramePr>
      <xdr:xfrm>
        <a:off x="1143000" y="95250"/>
        <a:ext cx="38671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2</xdr:row>
      <xdr:rowOff>152400</xdr:rowOff>
    </xdr:from>
    <xdr:to>
      <xdr:col>12</xdr:col>
      <xdr:colOff>314325</xdr:colOff>
      <xdr:row>7</xdr:row>
      <xdr:rowOff>0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5362575" y="495300"/>
          <a:ext cx="1981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Për me shum lexo faqe 20 te programi Excel, në web faqen www.muhamerujkani.weebly.com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9525</xdr:rowOff>
    </xdr:from>
    <xdr:to>
      <xdr:col>7</xdr:col>
      <xdr:colOff>200025</xdr:colOff>
      <xdr:row>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8275" y="981075"/>
          <a:ext cx="30289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behet mbrojtja e te dhenave lexo faqe 22 ne web faqen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www.muhamerujkani.weebly.com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 programi Excel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142875</xdr:rowOff>
    </xdr:from>
    <xdr:to>
      <xdr:col>10</xdr:col>
      <xdr:colOff>428625</xdr:colOff>
      <xdr:row>9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057525" y="685800"/>
          <a:ext cx="34671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Për të bër filtrimin 1.fillimisht të dhënat duhet të zgjidhen.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Hapim menynë Data, 3.Filter, 4. Autofilter, si rezultat krijohet e ashtuquejtura menyja rënëse,ku në qdo të dhënë të bazës së të dhënave paraqiten butonat trekëndësh përmes së cilëve mund të nxjerrim të dhëna të veqanta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uhamerujkani.weebly.com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="130" zoomScaleNormal="130" zoomScalePageLayoutView="0" workbookViewId="0" topLeftCell="A1">
      <selection activeCell="D15" sqref="D15"/>
    </sheetView>
  </sheetViews>
  <sheetFormatPr defaultColWidth="9.140625" defaultRowHeight="12.75"/>
  <cols>
    <col min="6" max="6" width="8.421875" style="0" bestFit="1" customWidth="1"/>
    <col min="7" max="7" width="5.7109375" style="0" bestFit="1" customWidth="1"/>
    <col min="8" max="8" width="6.00390625" style="0" bestFit="1" customWidth="1"/>
    <col min="9" max="9" width="3.8515625" style="0" bestFit="1" customWidth="1"/>
    <col min="10" max="10" width="7.421875" style="0" bestFit="1" customWidth="1"/>
    <col min="11" max="11" width="5.421875" style="0" bestFit="1" customWidth="1"/>
    <col min="12" max="12" width="8.421875" style="0" bestFit="1" customWidth="1"/>
  </cols>
  <sheetData>
    <row r="1" spans="1:4" ht="14.25" customHeight="1">
      <c r="A1" s="69" t="s">
        <v>15</v>
      </c>
      <c r="B1" s="69"/>
      <c r="C1" s="69"/>
      <c r="D1" s="69"/>
    </row>
    <row r="2" spans="1:4" ht="14.25" customHeight="1">
      <c r="A2" s="2" t="s">
        <v>19</v>
      </c>
      <c r="B2" s="2" t="s">
        <v>16</v>
      </c>
      <c r="C2" s="2" t="s">
        <v>17</v>
      </c>
      <c r="D2" s="2" t="s">
        <v>18</v>
      </c>
    </row>
    <row r="3" spans="1:4" ht="12.75">
      <c r="A3" s="3" t="s">
        <v>28</v>
      </c>
      <c r="B3" s="1">
        <v>20</v>
      </c>
      <c r="C3" s="1">
        <v>15</v>
      </c>
      <c r="D3" s="4">
        <f aca="true" t="shared" si="0" ref="D3:D12">SUM(B3:C3)</f>
        <v>35</v>
      </c>
    </row>
    <row r="4" spans="1:4" ht="12.75">
      <c r="A4" s="3" t="s">
        <v>29</v>
      </c>
      <c r="B4" s="1">
        <v>10</v>
      </c>
      <c r="C4" s="1">
        <v>25</v>
      </c>
      <c r="D4" s="4">
        <f t="shared" si="0"/>
        <v>35</v>
      </c>
    </row>
    <row r="5" spans="1:4" ht="12.75">
      <c r="A5" s="3" t="s">
        <v>30</v>
      </c>
      <c r="B5" s="1">
        <v>10</v>
      </c>
      <c r="C5" s="1">
        <v>30</v>
      </c>
      <c r="D5" s="4">
        <f t="shared" si="0"/>
        <v>40</v>
      </c>
    </row>
    <row r="6" spans="1:4" ht="12.75">
      <c r="A6" s="3" t="s">
        <v>31</v>
      </c>
      <c r="B6" s="1">
        <v>30</v>
      </c>
      <c r="C6" s="1">
        <v>10</v>
      </c>
      <c r="D6" s="4">
        <f t="shared" si="0"/>
        <v>40</v>
      </c>
    </row>
    <row r="7" spans="1:4" ht="12.75">
      <c r="A7" s="3" t="s">
        <v>32</v>
      </c>
      <c r="B7" s="1">
        <v>20</v>
      </c>
      <c r="C7" s="1">
        <v>20</v>
      </c>
      <c r="D7" s="4">
        <f t="shared" si="0"/>
        <v>40</v>
      </c>
    </row>
    <row r="8" spans="1:4" ht="12.75">
      <c r="A8" s="3" t="s">
        <v>33</v>
      </c>
      <c r="B8" s="1">
        <v>34</v>
      </c>
      <c r="C8" s="1">
        <v>10</v>
      </c>
      <c r="D8" s="4">
        <f t="shared" si="0"/>
        <v>44</v>
      </c>
    </row>
    <row r="9" spans="1:4" ht="12.75">
      <c r="A9" s="3" t="s">
        <v>34</v>
      </c>
      <c r="B9" s="1">
        <v>20</v>
      </c>
      <c r="C9" s="1">
        <v>25</v>
      </c>
      <c r="D9" s="4">
        <f t="shared" si="0"/>
        <v>45</v>
      </c>
    </row>
    <row r="10" spans="1:4" ht="12.75">
      <c r="A10" s="3" t="s">
        <v>35</v>
      </c>
      <c r="B10" s="1">
        <v>32</v>
      </c>
      <c r="C10" s="1">
        <v>10</v>
      </c>
      <c r="D10" s="4">
        <f t="shared" si="0"/>
        <v>42</v>
      </c>
    </row>
    <row r="11" spans="1:4" ht="12.75">
      <c r="A11" s="3" t="s">
        <v>36</v>
      </c>
      <c r="B11" s="1">
        <v>35</v>
      </c>
      <c r="C11" s="1">
        <v>5</v>
      </c>
      <c r="D11" s="4">
        <f t="shared" si="0"/>
        <v>40</v>
      </c>
    </row>
    <row r="12" spans="1:4" ht="12.75">
      <c r="A12" s="3" t="s">
        <v>37</v>
      </c>
      <c r="B12" s="1">
        <v>26</v>
      </c>
      <c r="C12" s="1">
        <v>18</v>
      </c>
      <c r="D12" s="4">
        <f t="shared" si="0"/>
        <v>44</v>
      </c>
    </row>
    <row r="13" spans="1:4" ht="15.75">
      <c r="A13" s="69" t="s">
        <v>25</v>
      </c>
      <c r="B13" s="69"/>
      <c r="C13" s="69"/>
      <c r="D13" s="5">
        <f>SUM(D3:D12)</f>
        <v>405</v>
      </c>
    </row>
  </sheetData>
  <sheetProtection/>
  <mergeCells count="2">
    <mergeCell ref="A13:C13"/>
    <mergeCell ref="A1:D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="180" zoomScaleNormal="180" zoomScalePageLayoutView="0" workbookViewId="0" topLeftCell="A1">
      <selection activeCell="H6" sqref="H6"/>
    </sheetView>
  </sheetViews>
  <sheetFormatPr defaultColWidth="9.140625" defaultRowHeight="12.75"/>
  <cols>
    <col min="1" max="1" width="3.57421875" style="0" bestFit="1" customWidth="1"/>
    <col min="2" max="2" width="7.7109375" style="0" bestFit="1" customWidth="1"/>
    <col min="4" max="4" width="7.00390625" style="0" bestFit="1" customWidth="1"/>
    <col min="5" max="5" width="11.8515625" style="0" customWidth="1"/>
    <col min="6" max="6" width="0" style="0" hidden="1" customWidth="1"/>
  </cols>
  <sheetData>
    <row r="1" spans="1:6" ht="12.75">
      <c r="A1" s="86" t="s">
        <v>88</v>
      </c>
      <c r="B1" s="86"/>
      <c r="C1" s="86"/>
      <c r="D1" s="86"/>
      <c r="E1" s="86"/>
      <c r="F1" s="24"/>
    </row>
    <row r="2" spans="1:6" ht="12.75">
      <c r="A2" s="34" t="s">
        <v>89</v>
      </c>
      <c r="B2" s="34" t="s">
        <v>48</v>
      </c>
      <c r="C2" s="34" t="s">
        <v>49</v>
      </c>
      <c r="D2" s="34" t="s">
        <v>86</v>
      </c>
      <c r="E2" s="34" t="s">
        <v>87</v>
      </c>
      <c r="F2" s="34" t="s">
        <v>74</v>
      </c>
    </row>
    <row r="3" spans="1:7" ht="12.75">
      <c r="A3" s="34">
        <v>1</v>
      </c>
      <c r="B3" s="24" t="s">
        <v>110</v>
      </c>
      <c r="C3" s="24" t="s">
        <v>111</v>
      </c>
      <c r="D3" s="24">
        <v>20</v>
      </c>
      <c r="E3" s="34" t="str">
        <f aca="true" t="shared" si="0" ref="E3:E8">IF(D3&gt;=50,"Kalon","NUK KALON")</f>
        <v>NUK KALON</v>
      </c>
      <c r="F3" s="24" t="s">
        <v>72</v>
      </c>
      <c r="G3" s="37"/>
    </row>
    <row r="4" spans="1:7" ht="12.75">
      <c r="A4" s="34">
        <v>2</v>
      </c>
      <c r="B4" s="24" t="s">
        <v>112</v>
      </c>
      <c r="C4" s="24" t="s">
        <v>113</v>
      </c>
      <c r="D4" s="24">
        <v>55</v>
      </c>
      <c r="E4" s="34" t="str">
        <f t="shared" si="0"/>
        <v>Kalon</v>
      </c>
      <c r="F4" s="24" t="s">
        <v>71</v>
      </c>
      <c r="G4" s="37"/>
    </row>
    <row r="5" spans="1:7" ht="12.75">
      <c r="A5" s="34">
        <v>3</v>
      </c>
      <c r="B5" s="24" t="s">
        <v>114</v>
      </c>
      <c r="C5" s="24" t="s">
        <v>115</v>
      </c>
      <c r="D5" s="24">
        <v>40</v>
      </c>
      <c r="E5" s="34" t="str">
        <f t="shared" si="0"/>
        <v>NUK KALON</v>
      </c>
      <c r="F5" s="24" t="s">
        <v>71</v>
      </c>
      <c r="G5" s="37"/>
    </row>
    <row r="6" spans="1:7" ht="12.75">
      <c r="A6" s="34">
        <v>4</v>
      </c>
      <c r="B6" s="35" t="s">
        <v>117</v>
      </c>
      <c r="C6" s="35" t="s">
        <v>116</v>
      </c>
      <c r="D6" s="35">
        <v>50</v>
      </c>
      <c r="E6" s="34" t="str">
        <f t="shared" si="0"/>
        <v>Kalon</v>
      </c>
      <c r="F6" s="24" t="s">
        <v>72</v>
      </c>
      <c r="G6" s="38"/>
    </row>
    <row r="7" spans="1:6" s="22" customFormat="1" ht="12.75" hidden="1">
      <c r="A7" s="35"/>
      <c r="B7" s="35"/>
      <c r="C7" s="35"/>
      <c r="D7" s="35"/>
      <c r="E7" s="34" t="str">
        <f t="shared" si="0"/>
        <v>NUK KALON</v>
      </c>
      <c r="F7" s="36">
        <f>COUNTIF(F3:F6,"M")</f>
        <v>2</v>
      </c>
    </row>
    <row r="8" spans="1:6" s="22" customFormat="1" ht="12.75" hidden="1">
      <c r="A8" s="35"/>
      <c r="B8" s="35"/>
      <c r="C8" s="35"/>
      <c r="D8" s="35"/>
      <c r="E8" s="34" t="str">
        <f t="shared" si="0"/>
        <v>NUK KALON</v>
      </c>
      <c r="F8" s="36"/>
    </row>
    <row r="9" s="22" customFormat="1" ht="12.75"/>
    <row r="10" spans="1:5" ht="12.75">
      <c r="A10" s="22"/>
      <c r="B10" s="22"/>
      <c r="C10" s="22"/>
      <c r="D10" s="22"/>
      <c r="E10" s="22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</sheetData>
  <sheetProtection/>
  <mergeCells count="1">
    <mergeCell ref="A1:E1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="200" zoomScaleNormal="200" zoomScalePageLayoutView="0" workbookViewId="0" topLeftCell="A1">
      <selection activeCell="F10" sqref="F10"/>
    </sheetView>
  </sheetViews>
  <sheetFormatPr defaultColWidth="9.140625" defaultRowHeight="12.75"/>
  <sheetData>
    <row r="1" spans="1:2" ht="14.25" thickBot="1" thickTop="1">
      <c r="A1" s="31"/>
      <c r="B1" s="31" t="s">
        <v>72</v>
      </c>
    </row>
    <row r="2" spans="1:2" ht="14.25" thickBot="1" thickTop="1">
      <c r="A2" s="31"/>
      <c r="B2" s="31" t="s">
        <v>72</v>
      </c>
    </row>
    <row r="3" spans="1:2" ht="14.25" thickBot="1" thickTop="1">
      <c r="A3" s="31"/>
      <c r="B3" s="31" t="s">
        <v>71</v>
      </c>
    </row>
    <row r="4" spans="1:2" ht="14.25" thickBot="1" thickTop="1">
      <c r="A4" s="31"/>
      <c r="B4" s="31" t="s">
        <v>72</v>
      </c>
    </row>
    <row r="5" spans="1:2" ht="14.25" thickBot="1" thickTop="1">
      <c r="A5" s="31"/>
      <c r="B5" s="31" t="s">
        <v>71</v>
      </c>
    </row>
    <row r="6" spans="1:2" ht="14.25" thickBot="1" thickTop="1">
      <c r="A6" s="31"/>
      <c r="B6" s="31" t="s">
        <v>72</v>
      </c>
    </row>
    <row r="7" spans="1:2" ht="14.25" thickBot="1" thickTop="1">
      <c r="A7" s="32" t="s">
        <v>16</v>
      </c>
      <c r="B7" s="32">
        <f>COUNTIF(B1:B6,"M")</f>
        <v>2</v>
      </c>
    </row>
    <row r="8" spans="1:2" ht="14.25" thickBot="1" thickTop="1">
      <c r="A8" s="33" t="s">
        <v>17</v>
      </c>
      <c r="B8" s="33">
        <f>COUNTIF(B1:B6,"F")</f>
        <v>4</v>
      </c>
    </row>
    <row r="9" ht="13.5" thickTop="1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"/>
  <sheetViews>
    <sheetView zoomScale="200" zoomScaleNormal="200" zoomScalePageLayoutView="0" workbookViewId="0" topLeftCell="A1">
      <selection activeCell="C9" sqref="C9"/>
    </sheetView>
  </sheetViews>
  <sheetFormatPr defaultColWidth="9.140625" defaultRowHeight="12.75"/>
  <cols>
    <col min="1" max="1" width="15.8515625" style="0" customWidth="1"/>
    <col min="2" max="2" width="18.421875" style="0" bestFit="1" customWidth="1"/>
    <col min="3" max="3" width="15.00390625" style="0" bestFit="1" customWidth="1"/>
    <col min="4" max="4" width="14.7109375" style="0" bestFit="1" customWidth="1"/>
  </cols>
  <sheetData>
    <row r="1" spans="1:4" ht="12.75">
      <c r="A1" t="s">
        <v>109</v>
      </c>
      <c r="B1" t="str">
        <f aca="true" t="shared" si="0" ref="B1:B8">UPPER(A1)</f>
        <v>MUHAMER UJKANI</v>
      </c>
      <c r="C1" t="str">
        <f>PROPER(A1)</f>
        <v>Muhamer Ujkani</v>
      </c>
      <c r="D1" t="str">
        <f>LOWER(A1)</f>
        <v>muhamer ujkani</v>
      </c>
    </row>
    <row r="2" spans="1:4" ht="12.75">
      <c r="A2" t="s">
        <v>162</v>
      </c>
      <c r="B2" t="str">
        <f t="shared" si="0"/>
        <v>RIAD UJKANI</v>
      </c>
      <c r="C2" t="str">
        <f>PROPER(A2)</f>
        <v>Riad Ujkani</v>
      </c>
      <c r="D2" t="str">
        <f>LOWER(A2)</f>
        <v>riad ujkani</v>
      </c>
    </row>
    <row r="3" spans="1:4" ht="12.75">
      <c r="A3" t="s">
        <v>163</v>
      </c>
      <c r="B3" t="str">
        <f t="shared" si="0"/>
        <v>MERISA UJKANI</v>
      </c>
      <c r="C3" t="str">
        <f>PROPER(A3)</f>
        <v>Merisa Ujkani</v>
      </c>
      <c r="D3" t="str">
        <f>LOWER(A3)</f>
        <v>merisa ujkani</v>
      </c>
    </row>
    <row r="4" spans="2:4" ht="12.75">
      <c r="B4">
        <f t="shared" si="0"/>
      </c>
      <c r="C4">
        <f aca="true" t="shared" si="1" ref="C4:C9">PROPER(A4)</f>
      </c>
      <c r="D4">
        <f aca="true" t="shared" si="2" ref="D4:D9">LOWER(A4)</f>
      </c>
    </row>
    <row r="5" spans="2:4" ht="12.75">
      <c r="B5">
        <f t="shared" si="0"/>
      </c>
      <c r="C5">
        <f t="shared" si="1"/>
      </c>
      <c r="D5">
        <f t="shared" si="2"/>
      </c>
    </row>
    <row r="6" spans="2:4" ht="12.75">
      <c r="B6">
        <f t="shared" si="0"/>
      </c>
      <c r="C6">
        <f t="shared" si="1"/>
      </c>
      <c r="D6">
        <f t="shared" si="2"/>
      </c>
    </row>
    <row r="7" spans="2:4" ht="12.75">
      <c r="B7">
        <f t="shared" si="0"/>
      </c>
      <c r="C7">
        <f t="shared" si="1"/>
      </c>
      <c r="D7">
        <f t="shared" si="2"/>
      </c>
    </row>
    <row r="8" spans="2:4" ht="12.75">
      <c r="B8">
        <f t="shared" si="0"/>
      </c>
      <c r="C8">
        <f t="shared" si="1"/>
      </c>
      <c r="D8">
        <f t="shared" si="2"/>
      </c>
    </row>
    <row r="9" spans="3:4" ht="12.75">
      <c r="C9">
        <f t="shared" si="1"/>
      </c>
      <c r="D9">
        <f t="shared" si="2"/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="200" zoomScaleNormal="200" zoomScalePageLayoutView="0" workbookViewId="0" topLeftCell="A1">
      <selection activeCell="D9" sqref="D9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defaultGridColor="0" zoomScale="150" zoomScaleNormal="150" zoomScalePageLayoutView="0" colorId="10" workbookViewId="0" topLeftCell="A1">
      <selection activeCell="B21" sqref="B21"/>
    </sheetView>
  </sheetViews>
  <sheetFormatPr defaultColWidth="9.140625" defaultRowHeight="12.75"/>
  <cols>
    <col min="1" max="1" width="7.421875" style="0" bestFit="1" customWidth="1"/>
    <col min="2" max="2" width="6.57421875" style="0" bestFit="1" customWidth="1"/>
  </cols>
  <sheetData>
    <row r="1" spans="1:2" ht="14.25" customHeight="1">
      <c r="A1" s="87" t="s">
        <v>87</v>
      </c>
      <c r="B1" s="87"/>
    </row>
    <row r="2" spans="1:2" ht="12.75">
      <c r="A2" s="21" t="s">
        <v>143</v>
      </c>
      <c r="B2" s="46">
        <v>30</v>
      </c>
    </row>
    <row r="3" spans="1:2" ht="12.75">
      <c r="A3" s="21" t="s">
        <v>144</v>
      </c>
      <c r="B3" s="46">
        <v>35</v>
      </c>
    </row>
    <row r="4" spans="1:2" ht="12.75">
      <c r="A4" s="21" t="s">
        <v>145</v>
      </c>
      <c r="B4" s="44">
        <v>40</v>
      </c>
    </row>
    <row r="5" spans="1:2" ht="12.75">
      <c r="A5" s="21" t="s">
        <v>146</v>
      </c>
      <c r="B5" s="45">
        <v>25</v>
      </c>
    </row>
    <row r="6" spans="1:2" ht="12.75">
      <c r="A6" s="21" t="s">
        <v>147</v>
      </c>
      <c r="B6" s="45">
        <v>26</v>
      </c>
    </row>
    <row r="7" spans="1:2" ht="12.75">
      <c r="A7" s="21" t="s">
        <v>148</v>
      </c>
      <c r="B7" s="45">
        <v>19</v>
      </c>
    </row>
    <row r="8" spans="1:2" ht="12.75">
      <c r="A8" s="21" t="s">
        <v>149</v>
      </c>
      <c r="B8" s="45">
        <v>23</v>
      </c>
    </row>
    <row r="9" spans="1:2" ht="12.75">
      <c r="A9" s="21" t="s">
        <v>142</v>
      </c>
      <c r="B9" s="45">
        <v>21</v>
      </c>
    </row>
    <row r="10" spans="1:2" ht="12.75">
      <c r="A10" s="21" t="s">
        <v>150</v>
      </c>
      <c r="B10" s="45">
        <v>26</v>
      </c>
    </row>
    <row r="11" spans="1:2" ht="12.75">
      <c r="A11" s="21" t="s">
        <v>151</v>
      </c>
      <c r="B11" s="45">
        <v>24</v>
      </c>
    </row>
  </sheetData>
  <sheetProtection/>
  <mergeCells count="1">
    <mergeCell ref="A1:B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zoomScalePageLayoutView="0" workbookViewId="0" topLeftCell="A1">
      <selection activeCell="I2" sqref="I2"/>
    </sheetView>
  </sheetViews>
  <sheetFormatPr defaultColWidth="9.140625" defaultRowHeight="12.75"/>
  <cols>
    <col min="1" max="1" width="10.140625" style="0" customWidth="1"/>
    <col min="2" max="4" width="4.00390625" style="0" bestFit="1" customWidth="1"/>
    <col min="5" max="5" width="13.421875" style="0" customWidth="1"/>
    <col min="6" max="6" width="10.00390625" style="0" customWidth="1"/>
    <col min="7" max="7" width="17.421875" style="0" customWidth="1"/>
    <col min="8" max="8" width="13.421875" style="0" customWidth="1"/>
    <col min="9" max="9" width="15.8515625" style="0" customWidth="1"/>
  </cols>
  <sheetData>
    <row r="1" spans="1:9" ht="14.25" thickBot="1" thickTop="1">
      <c r="A1" s="88" t="s">
        <v>137</v>
      </c>
      <c r="B1" s="89"/>
      <c r="C1" s="89"/>
      <c r="D1" s="89"/>
      <c r="E1" s="89"/>
      <c r="F1" s="89"/>
      <c r="G1" s="89"/>
      <c r="H1" s="89"/>
      <c r="I1" s="90"/>
    </row>
    <row r="2" spans="1:9" ht="42" customHeight="1" thickBot="1" thickTop="1">
      <c r="A2" s="31" t="s">
        <v>138</v>
      </c>
      <c r="B2" s="43" t="s">
        <v>118</v>
      </c>
      <c r="C2" s="43" t="s">
        <v>119</v>
      </c>
      <c r="D2" s="43" t="s">
        <v>120</v>
      </c>
      <c r="E2" s="42" t="s">
        <v>167</v>
      </c>
      <c r="F2" s="42" t="s">
        <v>168</v>
      </c>
      <c r="G2" s="42" t="s">
        <v>169</v>
      </c>
      <c r="H2" s="42" t="s">
        <v>141</v>
      </c>
      <c r="I2" s="42" t="s">
        <v>170</v>
      </c>
    </row>
    <row r="3" spans="1:9" ht="14.25" thickBot="1" thickTop="1">
      <c r="A3" s="31" t="s">
        <v>76</v>
      </c>
      <c r="B3" s="31">
        <v>5</v>
      </c>
      <c r="C3" s="31">
        <v>4</v>
      </c>
      <c r="D3" s="31">
        <v>8</v>
      </c>
      <c r="E3" s="41">
        <f>SUM(B3:D3)</f>
        <v>17</v>
      </c>
      <c r="F3" s="49">
        <v>250</v>
      </c>
      <c r="G3" s="41">
        <f>E3*F3</f>
        <v>4250</v>
      </c>
      <c r="H3" s="41">
        <f>G3*16%</f>
        <v>680</v>
      </c>
      <c r="I3" s="41">
        <f>G3-H3</f>
        <v>3570</v>
      </c>
    </row>
    <row r="4" spans="1:9" ht="14.25" thickBot="1" thickTop="1">
      <c r="A4" s="31" t="s">
        <v>77</v>
      </c>
      <c r="B4" s="31">
        <v>5</v>
      </c>
      <c r="C4" s="31">
        <v>8</v>
      </c>
      <c r="D4" s="31">
        <v>9</v>
      </c>
      <c r="E4" s="41">
        <f>SUM(B4:D4)</f>
        <v>22</v>
      </c>
      <c r="F4" s="49">
        <v>100</v>
      </c>
      <c r="G4" s="41">
        <f>E4*F4</f>
        <v>2200</v>
      </c>
      <c r="H4" s="41">
        <f>G4*16%</f>
        <v>352</v>
      </c>
      <c r="I4" s="41">
        <f>G4-H4</f>
        <v>1848</v>
      </c>
    </row>
    <row r="5" spans="1:9" ht="14.25" thickBot="1" thickTop="1">
      <c r="A5" s="31" t="s">
        <v>139</v>
      </c>
      <c r="B5" s="31">
        <v>50</v>
      </c>
      <c r="C5" s="31">
        <v>21</v>
      </c>
      <c r="D5" s="31">
        <v>46</v>
      </c>
      <c r="E5" s="41">
        <f>SUM(B5:D5)</f>
        <v>117</v>
      </c>
      <c r="F5" s="49">
        <v>1</v>
      </c>
      <c r="G5" s="41">
        <f>E5*F5</f>
        <v>117</v>
      </c>
      <c r="H5" s="41">
        <f>G5*16%</f>
        <v>18.72</v>
      </c>
      <c r="I5" s="41">
        <f>G5-H5</f>
        <v>98.28</v>
      </c>
    </row>
    <row r="6" spans="1:9" ht="14.25" thickBot="1" thickTop="1">
      <c r="A6" s="31" t="s">
        <v>140</v>
      </c>
      <c r="B6" s="31">
        <v>80</v>
      </c>
      <c r="C6" s="31">
        <v>67</v>
      </c>
      <c r="D6" s="31">
        <v>39</v>
      </c>
      <c r="E6" s="41">
        <f>SUM(B6:D6)</f>
        <v>186</v>
      </c>
      <c r="F6" s="49">
        <v>2</v>
      </c>
      <c r="G6" s="41">
        <f>E6*F6</f>
        <v>372</v>
      </c>
      <c r="H6" s="41">
        <f>G6*16%</f>
        <v>59.52</v>
      </c>
      <c r="I6" s="41">
        <f>G6-H6</f>
        <v>312.48</v>
      </c>
    </row>
    <row r="7" spans="1:9" ht="14.25" thickBot="1" thickTop="1">
      <c r="A7" s="31"/>
      <c r="B7" s="32">
        <f>SUM(B3:B6)</f>
        <v>140</v>
      </c>
      <c r="C7" s="32">
        <f>SUM(C3:C6)</f>
        <v>100</v>
      </c>
      <c r="D7" s="32">
        <f>SUM(D3:D6)</f>
        <v>102</v>
      </c>
      <c r="E7" s="32">
        <f>SUM(E3:E6)</f>
        <v>342</v>
      </c>
      <c r="F7" s="31"/>
      <c r="G7" s="32">
        <f>SUM(G3:G6)</f>
        <v>6939</v>
      </c>
      <c r="H7" s="32">
        <f>SUM(H3:H6)</f>
        <v>1110.24</v>
      </c>
      <c r="I7" s="32">
        <f>SUM(I3:I6)</f>
        <v>5828.76</v>
      </c>
    </row>
    <row r="8" ht="13.5" thickTop="1"/>
    <row r="13" ht="12.75">
      <c r="E13" s="48"/>
    </row>
  </sheetData>
  <sheetProtection/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zoomScale="150" zoomScaleNormal="150" zoomScalePageLayoutView="0" workbookViewId="0" topLeftCell="A1">
      <selection activeCell="C7" sqref="C7"/>
    </sheetView>
  </sheetViews>
  <sheetFormatPr defaultColWidth="9.140625" defaultRowHeight="12.75"/>
  <sheetData>
    <row r="1" spans="1:3" ht="12.75">
      <c r="A1">
        <v>1</v>
      </c>
      <c r="B1">
        <v>2</v>
      </c>
      <c r="C1">
        <v>3</v>
      </c>
    </row>
    <row r="2" spans="1:3" ht="12.75">
      <c r="A2">
        <v>2</v>
      </c>
      <c r="B2">
        <v>2</v>
      </c>
      <c r="C2">
        <v>1</v>
      </c>
    </row>
    <row r="3" spans="1:3" ht="12.75">
      <c r="A3">
        <v>1</v>
      </c>
      <c r="B3">
        <v>3</v>
      </c>
      <c r="C3">
        <v>3</v>
      </c>
    </row>
    <row r="4" spans="1:3" ht="12.75">
      <c r="A4">
        <v>3</v>
      </c>
      <c r="B4">
        <v>1</v>
      </c>
      <c r="C4">
        <v>2</v>
      </c>
    </row>
    <row r="5" spans="1:3" ht="12.75">
      <c r="A5">
        <v>4</v>
      </c>
      <c r="B5">
        <v>2</v>
      </c>
      <c r="C5">
        <v>2</v>
      </c>
    </row>
  </sheetData>
  <sheetProtection/>
  <conditionalFormatting sqref="A1:C8 E1:H8 D1:D9">
    <cfRule type="cellIs" priority="1" dxfId="2" operator="between" stopIfTrue="1">
      <formula>1</formula>
      <formula>1</formula>
    </cfRule>
    <cfRule type="cellIs" priority="2" dxfId="1" operator="between" stopIfTrue="1">
      <formula>2</formula>
      <formula>2</formula>
    </cfRule>
    <cfRule type="cellIs" priority="3" dxfId="0" operator="between" stopIfTrue="1">
      <formula>3</formula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"/>
  <sheetViews>
    <sheetView zoomScale="150" zoomScaleNormal="150" zoomScalePageLayoutView="0" workbookViewId="0" topLeftCell="A1">
      <selection activeCell="E18" sqref="E18"/>
    </sheetView>
  </sheetViews>
  <sheetFormatPr defaultColWidth="9.140625" defaultRowHeight="12.75"/>
  <cols>
    <col min="1" max="16384" width="9.140625" style="39" customWidth="1"/>
  </cols>
  <sheetData>
    <row r="1" spans="1:2" ht="12.75">
      <c r="A1" s="39" t="s">
        <v>48</v>
      </c>
      <c r="B1" s="40" t="s">
        <v>50</v>
      </c>
    </row>
    <row r="2" ht="12.75">
      <c r="B2" s="40">
        <v>250</v>
      </c>
    </row>
    <row r="3" ht="12.75">
      <c r="B3" s="40">
        <v>350</v>
      </c>
    </row>
    <row r="4" ht="12.75">
      <c r="B4" s="40">
        <v>487</v>
      </c>
    </row>
    <row r="5" ht="12.75">
      <c r="B5" s="40">
        <v>180</v>
      </c>
    </row>
  </sheetData>
  <sheetProtection password="CE28" sheet="1" objects="1" scenarios="1"/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8"/>
  <sheetViews>
    <sheetView zoomScale="150" zoomScaleNormal="150" zoomScalePageLayoutView="0" workbookViewId="0" topLeftCell="A1">
      <selection activeCell="D1" sqref="D1"/>
    </sheetView>
  </sheetViews>
  <sheetFormatPr defaultColWidth="9.140625" defaultRowHeight="12.75"/>
  <sheetData>
    <row r="1" spans="1:4" ht="14.25" thickBot="1" thickTop="1">
      <c r="A1" s="41" t="s">
        <v>48</v>
      </c>
      <c r="B1" s="41" t="s">
        <v>49</v>
      </c>
      <c r="C1" s="41" t="s">
        <v>121</v>
      </c>
      <c r="D1" s="41" t="s">
        <v>74</v>
      </c>
    </row>
    <row r="2" spans="1:4" ht="14.25" thickBot="1" thickTop="1">
      <c r="A2" s="31" t="s">
        <v>122</v>
      </c>
      <c r="B2" s="31" t="s">
        <v>123</v>
      </c>
      <c r="C2" s="31" t="s">
        <v>124</v>
      </c>
      <c r="D2" s="47" t="s">
        <v>152</v>
      </c>
    </row>
    <row r="3" spans="1:4" ht="14.25" thickBot="1" thickTop="1">
      <c r="A3" s="31" t="s">
        <v>125</v>
      </c>
      <c r="B3" s="31" t="s">
        <v>126</v>
      </c>
      <c r="C3" s="31" t="s">
        <v>127</v>
      </c>
      <c r="D3" s="47" t="s">
        <v>152</v>
      </c>
    </row>
    <row r="4" spans="1:4" ht="14.25" thickBot="1" thickTop="1">
      <c r="A4" s="31" t="s">
        <v>128</v>
      </c>
      <c r="B4" s="31" t="s">
        <v>129</v>
      </c>
      <c r="C4" s="31" t="s">
        <v>130</v>
      </c>
      <c r="D4" s="47" t="s">
        <v>152</v>
      </c>
    </row>
    <row r="5" spans="1:4" ht="14.25" thickBot="1" thickTop="1">
      <c r="A5" s="31" t="s">
        <v>131</v>
      </c>
      <c r="B5" s="31" t="s">
        <v>132</v>
      </c>
      <c r="C5" s="31" t="s">
        <v>124</v>
      </c>
      <c r="D5" s="47" t="s">
        <v>152</v>
      </c>
    </row>
    <row r="6" spans="1:4" ht="14.25" thickBot="1" thickTop="1">
      <c r="A6" s="31" t="s">
        <v>133</v>
      </c>
      <c r="B6" s="31" t="s">
        <v>134</v>
      </c>
      <c r="C6" s="31" t="s">
        <v>124</v>
      </c>
      <c r="D6" s="47" t="s">
        <v>153</v>
      </c>
    </row>
    <row r="7" spans="1:4" ht="14.25" thickBot="1" thickTop="1">
      <c r="A7" s="31" t="s">
        <v>135</v>
      </c>
      <c r="B7" s="31" t="s">
        <v>136</v>
      </c>
      <c r="C7" s="31" t="s">
        <v>130</v>
      </c>
      <c r="D7" s="47" t="s">
        <v>153</v>
      </c>
    </row>
    <row r="8" spans="1:4" ht="14.25" thickBot="1" thickTop="1">
      <c r="A8" s="31" t="s">
        <v>154</v>
      </c>
      <c r="B8" s="31" t="s">
        <v>155</v>
      </c>
      <c r="C8" s="31" t="s">
        <v>124</v>
      </c>
      <c r="D8" s="47" t="s">
        <v>153</v>
      </c>
    </row>
    <row r="9" ht="13.5" thickTop="1"/>
  </sheetData>
  <sheetProtection/>
  <autoFilter ref="A1:D8"/>
  <printOptions/>
  <pageMargins left="0.75" right="0.75" top="1" bottom="1" header="0.5" footer="0.5"/>
  <pageSetup orientation="portrait" paperSize="9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200" zoomScaleNormal="200" zoomScalePageLayoutView="0" workbookViewId="0" topLeftCell="A1">
      <selection activeCell="B2" sqref="B2"/>
    </sheetView>
  </sheetViews>
  <sheetFormatPr defaultColWidth="9.140625" defaultRowHeight="12.75"/>
  <cols>
    <col min="1" max="1" width="15.421875" style="0" customWidth="1"/>
  </cols>
  <sheetData>
    <row r="1" spans="1:2" ht="12.75">
      <c r="A1" s="39" t="s">
        <v>57</v>
      </c>
      <c r="B1" s="40" t="s">
        <v>50</v>
      </c>
    </row>
    <row r="2" spans="1:2" ht="12.75">
      <c r="A2" s="39" t="s">
        <v>165</v>
      </c>
      <c r="B2" s="40">
        <v>250</v>
      </c>
    </row>
    <row r="3" spans="1:2" ht="12.75">
      <c r="A3" s="39" t="s">
        <v>166</v>
      </c>
      <c r="B3" s="40">
        <v>150</v>
      </c>
    </row>
    <row r="4" spans="1:2" ht="12.75">
      <c r="A4" s="39" t="s">
        <v>162</v>
      </c>
      <c r="B4" s="40">
        <v>250</v>
      </c>
    </row>
    <row r="5" spans="1:2" ht="12.75">
      <c r="A5" s="39" t="s">
        <v>163</v>
      </c>
      <c r="B5" s="40">
        <v>180</v>
      </c>
    </row>
  </sheetData>
  <sheetProtection/>
  <dataValidations count="1">
    <dataValidation type="whole" allowBlank="1" showInputMessage="1" showErrorMessage="1" errorTitle="Njoftimi?" error="Nuk lejohet vendosja e pages me te madhe se 250 euro dhe me te vogel se 150 euro sepse keshtu eshte e dizajnuar." sqref="B2:B5">
      <formula1>150</formula1>
      <formula2>250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140" zoomScaleNormal="140" zoomScalePageLayoutView="0" workbookViewId="0" topLeftCell="A1">
      <selection activeCell="G13" sqref="G13"/>
    </sheetView>
  </sheetViews>
  <sheetFormatPr defaultColWidth="9.140625" defaultRowHeight="12.75"/>
  <cols>
    <col min="1" max="1" width="8.421875" style="0" bestFit="1" customWidth="1"/>
    <col min="2" max="2" width="7.00390625" style="0" bestFit="1" customWidth="1"/>
    <col min="3" max="5" width="6.421875" style="0" bestFit="1" customWidth="1"/>
    <col min="6" max="6" width="7.57421875" style="0" bestFit="1" customWidth="1"/>
    <col min="7" max="7" width="8.421875" style="0" bestFit="1" customWidth="1"/>
  </cols>
  <sheetData>
    <row r="1" spans="1:7" ht="17.25" customHeight="1">
      <c r="A1" s="70" t="s">
        <v>24</v>
      </c>
      <c r="B1" s="70"/>
      <c r="C1" s="70"/>
      <c r="D1" s="70"/>
      <c r="E1" s="70"/>
      <c r="F1" s="70"/>
      <c r="G1" s="70"/>
    </row>
    <row r="2" spans="1:7" ht="12.75">
      <c r="A2" s="2" t="s">
        <v>19</v>
      </c>
      <c r="B2" s="6" t="s">
        <v>26</v>
      </c>
      <c r="C2" s="6" t="s">
        <v>20</v>
      </c>
      <c r="D2" s="6" t="s">
        <v>27</v>
      </c>
      <c r="E2" s="6" t="s">
        <v>22</v>
      </c>
      <c r="F2" s="6" t="s">
        <v>21</v>
      </c>
      <c r="G2" s="2" t="s">
        <v>18</v>
      </c>
    </row>
    <row r="3" spans="1:7" ht="12.75">
      <c r="A3" s="3" t="s">
        <v>28</v>
      </c>
      <c r="B3" s="13">
        <v>10</v>
      </c>
      <c r="C3" s="13">
        <v>5</v>
      </c>
      <c r="D3" s="13">
        <v>5</v>
      </c>
      <c r="E3" s="13">
        <v>5</v>
      </c>
      <c r="F3" s="13">
        <v>10</v>
      </c>
      <c r="G3" s="14">
        <f>SUM(B3:F3)</f>
        <v>35</v>
      </c>
    </row>
    <row r="4" spans="1:7" ht="12.75">
      <c r="A4" s="3" t="s">
        <v>29</v>
      </c>
      <c r="B4" s="13"/>
      <c r="C4" s="13"/>
      <c r="D4" s="13"/>
      <c r="E4" s="13"/>
      <c r="F4" s="13"/>
      <c r="G4" s="14">
        <f aca="true" t="shared" si="0" ref="G4:G12">SUM(B4:F4)</f>
        <v>0</v>
      </c>
    </row>
    <row r="5" spans="1:7" ht="12.75">
      <c r="A5" s="3" t="s">
        <v>30</v>
      </c>
      <c r="B5" s="13"/>
      <c r="C5" s="13"/>
      <c r="D5" s="13"/>
      <c r="E5" s="13"/>
      <c r="F5" s="13"/>
      <c r="G5" s="14">
        <f t="shared" si="0"/>
        <v>0</v>
      </c>
    </row>
    <row r="6" spans="1:7" ht="12.75">
      <c r="A6" s="3" t="s">
        <v>31</v>
      </c>
      <c r="B6" s="13"/>
      <c r="C6" s="13"/>
      <c r="D6" s="13"/>
      <c r="E6" s="13"/>
      <c r="F6" s="13"/>
      <c r="G6" s="14">
        <f t="shared" si="0"/>
        <v>0</v>
      </c>
    </row>
    <row r="7" spans="1:7" ht="12.75">
      <c r="A7" s="3" t="s">
        <v>32</v>
      </c>
      <c r="B7" s="13"/>
      <c r="C7" s="13"/>
      <c r="D7" s="13"/>
      <c r="E7" s="13"/>
      <c r="F7" s="13"/>
      <c r="G7" s="14">
        <f t="shared" si="0"/>
        <v>0</v>
      </c>
    </row>
    <row r="8" spans="1:7" ht="12.75">
      <c r="A8" s="3" t="s">
        <v>33</v>
      </c>
      <c r="B8" s="13"/>
      <c r="C8" s="13"/>
      <c r="D8" s="13"/>
      <c r="E8" s="13"/>
      <c r="F8" s="13"/>
      <c r="G8" s="14">
        <f t="shared" si="0"/>
        <v>0</v>
      </c>
    </row>
    <row r="9" spans="1:7" ht="12.75">
      <c r="A9" s="3" t="s">
        <v>34</v>
      </c>
      <c r="B9" s="13"/>
      <c r="C9" s="13"/>
      <c r="D9" s="13"/>
      <c r="E9" s="13"/>
      <c r="F9" s="13"/>
      <c r="G9" s="14">
        <f t="shared" si="0"/>
        <v>0</v>
      </c>
    </row>
    <row r="10" spans="1:7" ht="12.75">
      <c r="A10" s="3" t="s">
        <v>35</v>
      </c>
      <c r="B10" s="13"/>
      <c r="C10" s="13"/>
      <c r="D10" s="13"/>
      <c r="E10" s="13"/>
      <c r="F10" s="13"/>
      <c r="G10" s="14">
        <f t="shared" si="0"/>
        <v>0</v>
      </c>
    </row>
    <row r="11" spans="1:7" ht="12.75">
      <c r="A11" s="3" t="s">
        <v>36</v>
      </c>
      <c r="B11" s="13"/>
      <c r="C11" s="13"/>
      <c r="D11" s="13"/>
      <c r="E11" s="13"/>
      <c r="F11" s="13"/>
      <c r="G11" s="14">
        <f t="shared" si="0"/>
        <v>0</v>
      </c>
    </row>
    <row r="12" spans="1:7" ht="12.75">
      <c r="A12" s="3" t="s">
        <v>37</v>
      </c>
      <c r="B12" s="13"/>
      <c r="C12" s="13"/>
      <c r="D12" s="13"/>
      <c r="E12" s="13"/>
      <c r="F12" s="13"/>
      <c r="G12" s="14">
        <f t="shared" si="0"/>
        <v>0</v>
      </c>
    </row>
    <row r="13" spans="1:7" ht="15.75">
      <c r="A13" s="71" t="s">
        <v>23</v>
      </c>
      <c r="B13" s="72"/>
      <c r="C13" s="72"/>
      <c r="D13" s="72"/>
      <c r="E13" s="72"/>
      <c r="F13" s="73"/>
      <c r="G13" s="5">
        <f>SUM(G3:G12)</f>
        <v>35</v>
      </c>
    </row>
  </sheetData>
  <sheetProtection/>
  <mergeCells count="2">
    <mergeCell ref="A1:G1"/>
    <mergeCell ref="A13:F13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16.140625" style="0" bestFit="1" customWidth="1"/>
    <col min="2" max="2" width="9.00390625" style="0" bestFit="1" customWidth="1"/>
    <col min="3" max="3" width="9.7109375" style="0" bestFit="1" customWidth="1"/>
    <col min="4" max="4" width="12.57421875" style="0" bestFit="1" customWidth="1"/>
    <col min="5" max="5" width="8.8515625" style="0" bestFit="1" customWidth="1"/>
    <col min="6" max="6" width="11.140625" style="0" bestFit="1" customWidth="1"/>
    <col min="7" max="7" width="10.57421875" style="0" bestFit="1" customWidth="1"/>
  </cols>
  <sheetData>
    <row r="1" spans="1:7" ht="27.75" customHeight="1">
      <c r="A1" s="74" t="s">
        <v>0</v>
      </c>
      <c r="B1" s="74"/>
      <c r="C1" s="74"/>
      <c r="D1" s="74"/>
      <c r="E1" s="74"/>
      <c r="F1" s="74"/>
      <c r="G1" s="74"/>
    </row>
    <row r="2" spans="1:7" ht="18" customHeight="1">
      <c r="A2" s="7" t="s">
        <v>1</v>
      </c>
      <c r="B2" s="7" t="s">
        <v>11</v>
      </c>
      <c r="C2" s="7" t="s">
        <v>12</v>
      </c>
      <c r="D2" s="7" t="s">
        <v>2</v>
      </c>
      <c r="E2" s="7" t="s">
        <v>13</v>
      </c>
      <c r="F2" s="7" t="s">
        <v>14</v>
      </c>
      <c r="G2" s="8" t="s">
        <v>9</v>
      </c>
    </row>
    <row r="3" spans="1:7" ht="18">
      <c r="A3" s="10" t="s">
        <v>3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9">
        <f aca="true" t="shared" si="0" ref="G3:G8">SUM(B3:F3)</f>
        <v>15</v>
      </c>
    </row>
    <row r="4" spans="1:7" ht="18">
      <c r="A4" s="10" t="s">
        <v>4</v>
      </c>
      <c r="B4" s="12">
        <v>2</v>
      </c>
      <c r="C4" s="12">
        <v>3</v>
      </c>
      <c r="D4" s="12">
        <v>4</v>
      </c>
      <c r="E4" s="12">
        <v>1.2</v>
      </c>
      <c r="F4" s="12">
        <v>1</v>
      </c>
      <c r="G4" s="9">
        <f t="shared" si="0"/>
        <v>11.2</v>
      </c>
    </row>
    <row r="5" spans="1:7" ht="18">
      <c r="A5" s="10" t="s">
        <v>5</v>
      </c>
      <c r="B5" s="12">
        <v>3</v>
      </c>
      <c r="C5" s="12">
        <v>2</v>
      </c>
      <c r="D5" s="12">
        <v>2</v>
      </c>
      <c r="E5" s="12">
        <v>2</v>
      </c>
      <c r="F5" s="12">
        <v>2</v>
      </c>
      <c r="G5" s="9">
        <f t="shared" si="0"/>
        <v>11</v>
      </c>
    </row>
    <row r="6" spans="1:7" ht="18">
      <c r="A6" s="10" t="s">
        <v>6</v>
      </c>
      <c r="B6" s="12">
        <v>0.6</v>
      </c>
      <c r="C6" s="12">
        <v>0.6</v>
      </c>
      <c r="D6" s="12">
        <v>0.6</v>
      </c>
      <c r="E6" s="12">
        <v>0.6</v>
      </c>
      <c r="F6" s="12">
        <v>0.6</v>
      </c>
      <c r="G6" s="9">
        <f t="shared" si="0"/>
        <v>3</v>
      </c>
    </row>
    <row r="7" spans="1:7" ht="18">
      <c r="A7" s="10" t="s">
        <v>8</v>
      </c>
      <c r="B7" s="12"/>
      <c r="C7" s="12"/>
      <c r="D7" s="12"/>
      <c r="E7" s="12"/>
      <c r="F7" s="12"/>
      <c r="G7" s="9">
        <f t="shared" si="0"/>
        <v>0</v>
      </c>
    </row>
    <row r="8" spans="1:7" ht="18">
      <c r="A8" s="10" t="s">
        <v>7</v>
      </c>
      <c r="B8" s="12"/>
      <c r="C8" s="12"/>
      <c r="D8" s="12"/>
      <c r="E8" s="12"/>
      <c r="F8" s="12"/>
      <c r="G8" s="9">
        <f t="shared" si="0"/>
        <v>0</v>
      </c>
    </row>
    <row r="9" spans="1:7" ht="18">
      <c r="A9" s="75" t="s">
        <v>10</v>
      </c>
      <c r="B9" s="75"/>
      <c r="C9" s="75"/>
      <c r="D9" s="75"/>
      <c r="E9" s="75"/>
      <c r="F9" s="75"/>
      <c r="G9" s="11">
        <f>SUM(G3:G8)</f>
        <v>40.2</v>
      </c>
    </row>
  </sheetData>
  <sheetProtection/>
  <mergeCells count="2">
    <mergeCell ref="A1:G1"/>
    <mergeCell ref="A9:F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="150" zoomScaleNormal="150" zoomScalePageLayoutView="0" workbookViewId="0" topLeftCell="A1">
      <selection activeCell="D6" sqref="D6"/>
    </sheetView>
  </sheetViews>
  <sheetFormatPr defaultColWidth="9.140625" defaultRowHeight="12.75"/>
  <cols>
    <col min="3" max="3" width="9.57421875" style="0" customWidth="1"/>
  </cols>
  <sheetData>
    <row r="1" spans="1:3" ht="14.25" thickBot="1" thickTop="1">
      <c r="A1" s="31">
        <v>-10</v>
      </c>
      <c r="B1" s="31">
        <v>10</v>
      </c>
      <c r="C1" s="50">
        <f>SUM(A1:B1)</f>
        <v>0</v>
      </c>
    </row>
    <row r="2" spans="1:3" ht="14.25" thickBot="1" thickTop="1">
      <c r="A2" s="31">
        <v>5</v>
      </c>
      <c r="B2" s="31">
        <v>-6</v>
      </c>
      <c r="C2" s="50">
        <f>SUM(A2:B2)</f>
        <v>-1</v>
      </c>
    </row>
    <row r="3" spans="1:3" ht="14.25" thickBot="1" thickTop="1">
      <c r="A3" s="31">
        <v>10</v>
      </c>
      <c r="B3" s="31">
        <v>-5</v>
      </c>
      <c r="C3" s="50">
        <f>SUM(A3:B3)</f>
        <v>5</v>
      </c>
    </row>
    <row r="4" spans="1:3" ht="13.5" thickTop="1">
      <c r="A4" s="22"/>
      <c r="B4" s="22"/>
      <c r="C4" s="22"/>
    </row>
    <row r="5" spans="1:3" ht="12.75">
      <c r="A5" s="21"/>
      <c r="B5" s="21"/>
      <c r="C5" s="22"/>
    </row>
    <row r="6" spans="1:3" ht="12.75">
      <c r="A6" s="21"/>
      <c r="B6" s="21"/>
      <c r="C6" s="22"/>
    </row>
    <row r="7" spans="1:3" ht="12.75">
      <c r="A7" s="21"/>
      <c r="B7" s="21"/>
      <c r="C7" s="22"/>
    </row>
    <row r="8" spans="1:3" ht="12.75">
      <c r="A8" s="21"/>
      <c r="B8" s="21"/>
      <c r="C8" s="22"/>
    </row>
    <row r="9" spans="1:3" ht="12.75">
      <c r="A9" s="21"/>
      <c r="B9" s="21"/>
      <c r="C9" s="22"/>
    </row>
    <row r="10" ht="12.75">
      <c r="C10" s="22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="140" zoomScaleNormal="140" zoomScalePageLayoutView="0" workbookViewId="0" topLeftCell="A1">
      <selection activeCell="E20" sqref="E20"/>
    </sheetView>
  </sheetViews>
  <sheetFormatPr defaultColWidth="9.140625" defaultRowHeight="12.75"/>
  <cols>
    <col min="1" max="1" width="9.8515625" style="0" customWidth="1"/>
    <col min="3" max="3" width="10.28125" style="0" customWidth="1"/>
    <col min="7" max="7" width="10.00390625" style="0" bestFit="1" customWidth="1"/>
  </cols>
  <sheetData>
    <row r="1" spans="1:4" ht="15" customHeight="1" thickBot="1" thickTop="1">
      <c r="A1" s="76" t="s">
        <v>52</v>
      </c>
      <c r="B1" s="76"/>
      <c r="C1" s="76"/>
      <c r="D1" s="76"/>
    </row>
    <row r="2" spans="1:4" ht="14.25" thickBot="1" thickTop="1">
      <c r="A2" s="15" t="s">
        <v>1</v>
      </c>
      <c r="B2" s="15" t="s">
        <v>38</v>
      </c>
      <c r="C2" s="15" t="s">
        <v>39</v>
      </c>
      <c r="D2" s="15" t="s">
        <v>18</v>
      </c>
    </row>
    <row r="3" spans="1:6" ht="16.5" thickBot="1" thickTop="1">
      <c r="A3" s="16" t="s">
        <v>40</v>
      </c>
      <c r="B3" s="23">
        <v>5</v>
      </c>
      <c r="C3" s="18">
        <v>0.5</v>
      </c>
      <c r="D3" s="17">
        <f aca="true" t="shared" si="0" ref="D3:D9">B3*C3</f>
        <v>2.5</v>
      </c>
      <c r="E3" s="20"/>
      <c r="F3" s="20"/>
    </row>
    <row r="4" spans="1:6" ht="16.5" thickBot="1" thickTop="1">
      <c r="A4" s="16" t="s">
        <v>41</v>
      </c>
      <c r="B4" s="23">
        <v>25</v>
      </c>
      <c r="C4" s="18">
        <v>0.25</v>
      </c>
      <c r="D4" s="17">
        <f t="shared" si="0"/>
        <v>6.25</v>
      </c>
      <c r="E4" s="20"/>
      <c r="F4" s="20"/>
    </row>
    <row r="5" spans="1:6" ht="16.5" thickBot="1" thickTop="1">
      <c r="A5" s="16" t="s">
        <v>42</v>
      </c>
      <c r="B5" s="23">
        <v>15</v>
      </c>
      <c r="C5" s="18">
        <v>0.4</v>
      </c>
      <c r="D5" s="17">
        <f t="shared" si="0"/>
        <v>6</v>
      </c>
      <c r="E5" s="20"/>
      <c r="F5" s="20"/>
    </row>
    <row r="6" spans="1:5" ht="16.5" thickBot="1" thickTop="1">
      <c r="A6" s="16" t="s">
        <v>43</v>
      </c>
      <c r="B6" s="23">
        <v>12</v>
      </c>
      <c r="C6" s="18">
        <v>0.15</v>
      </c>
      <c r="D6" s="17">
        <f t="shared" si="0"/>
        <v>1.7999999999999998</v>
      </c>
      <c r="E6" s="20"/>
    </row>
    <row r="7" spans="1:5" ht="16.5" thickBot="1" thickTop="1">
      <c r="A7" s="16" t="s">
        <v>45</v>
      </c>
      <c r="B7" s="23">
        <v>15</v>
      </c>
      <c r="C7" s="18">
        <v>0.75</v>
      </c>
      <c r="D7" s="17">
        <f t="shared" si="0"/>
        <v>11.25</v>
      </c>
      <c r="E7" s="20"/>
    </row>
    <row r="8" spans="1:5" ht="16.5" thickBot="1" thickTop="1">
      <c r="A8" s="16" t="s">
        <v>8</v>
      </c>
      <c r="B8" s="23">
        <v>19</v>
      </c>
      <c r="C8" s="18">
        <v>0.5</v>
      </c>
      <c r="D8" s="17">
        <f t="shared" si="0"/>
        <v>9.5</v>
      </c>
      <c r="E8" s="20"/>
    </row>
    <row r="9" spans="1:5" ht="16.5" thickBot="1" thickTop="1">
      <c r="A9" s="16" t="s">
        <v>46</v>
      </c>
      <c r="B9" s="23">
        <v>14</v>
      </c>
      <c r="C9" s="18">
        <v>1</v>
      </c>
      <c r="D9" s="17">
        <f t="shared" si="0"/>
        <v>14</v>
      </c>
      <c r="E9" s="20"/>
    </row>
    <row r="10" spans="1:5" ht="17.25" thickBot="1" thickTop="1">
      <c r="A10" s="77" t="s">
        <v>44</v>
      </c>
      <c r="B10" s="78"/>
      <c r="C10" s="79"/>
      <c r="D10" s="19">
        <f>SUM(D3:D9)</f>
        <v>51.3</v>
      </c>
      <c r="E10" s="20"/>
    </row>
    <row r="11" ht="13.5" thickTop="1"/>
  </sheetData>
  <sheetProtection/>
  <mergeCells count="2">
    <mergeCell ref="A1:D1"/>
    <mergeCell ref="A10:C10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="150" zoomScaleNormal="150" zoomScalePageLayoutView="0" workbookViewId="0" topLeftCell="A1">
      <selection activeCell="E3" sqref="E3"/>
    </sheetView>
  </sheetViews>
  <sheetFormatPr defaultColWidth="9.140625" defaultRowHeight="12.75"/>
  <cols>
    <col min="1" max="1" width="11.57421875" style="0" bestFit="1" customWidth="1"/>
    <col min="2" max="2" width="9.00390625" style="0" bestFit="1" customWidth="1"/>
    <col min="3" max="3" width="6.8515625" style="0" customWidth="1"/>
    <col min="4" max="4" width="12.421875" style="0" bestFit="1" customWidth="1"/>
    <col min="5" max="5" width="14.8515625" style="0" bestFit="1" customWidth="1"/>
  </cols>
  <sheetData>
    <row r="1" spans="1:5" ht="17.25" thickBot="1" thickTop="1">
      <c r="A1" s="76" t="s">
        <v>52</v>
      </c>
      <c r="B1" s="76"/>
      <c r="C1" s="76"/>
      <c r="D1" s="76"/>
      <c r="E1" s="76"/>
    </row>
    <row r="2" spans="1:5" ht="14.25" thickBot="1" thickTop="1">
      <c r="A2" s="15" t="s">
        <v>1</v>
      </c>
      <c r="B2" s="15" t="s">
        <v>39</v>
      </c>
      <c r="C2" s="15" t="s">
        <v>79</v>
      </c>
      <c r="D2" s="15" t="s">
        <v>80</v>
      </c>
      <c r="E2" s="15" t="s">
        <v>85</v>
      </c>
    </row>
    <row r="3" spans="1:5" ht="16.5" thickBot="1" thickTop="1">
      <c r="A3" s="16" t="s">
        <v>76</v>
      </c>
      <c r="B3" s="27">
        <v>289</v>
      </c>
      <c r="C3" s="26">
        <v>0.16</v>
      </c>
      <c r="D3" s="28">
        <f>B3*C3</f>
        <v>46.24</v>
      </c>
      <c r="E3" s="29">
        <f>B3+D3</f>
        <v>335.24</v>
      </c>
    </row>
    <row r="4" spans="1:5" ht="16.5" thickBot="1" thickTop="1">
      <c r="A4" s="16" t="s">
        <v>77</v>
      </c>
      <c r="B4" s="27">
        <v>100</v>
      </c>
      <c r="C4" s="26">
        <v>0.16</v>
      </c>
      <c r="D4" s="28">
        <f aca="true" t="shared" si="0" ref="D4:D9">B4*C4</f>
        <v>16</v>
      </c>
      <c r="E4" s="29">
        <f aca="true" t="shared" si="1" ref="E4:E9">B4+D4</f>
        <v>116</v>
      </c>
    </row>
    <row r="5" spans="1:5" ht="16.5" thickBot="1" thickTop="1">
      <c r="A5" s="16" t="s">
        <v>78</v>
      </c>
      <c r="B5" s="27">
        <v>35</v>
      </c>
      <c r="C5" s="26">
        <v>0.16</v>
      </c>
      <c r="D5" s="28">
        <f t="shared" si="0"/>
        <v>5.6000000000000005</v>
      </c>
      <c r="E5" s="29">
        <f t="shared" si="1"/>
        <v>40.6</v>
      </c>
    </row>
    <row r="6" spans="1:5" ht="16.5" thickBot="1" thickTop="1">
      <c r="A6" s="16" t="s">
        <v>81</v>
      </c>
      <c r="B6" s="27">
        <v>600</v>
      </c>
      <c r="C6" s="26">
        <v>0.16</v>
      </c>
      <c r="D6" s="28">
        <f t="shared" si="0"/>
        <v>96</v>
      </c>
      <c r="E6" s="29">
        <f t="shared" si="1"/>
        <v>696</v>
      </c>
    </row>
    <row r="7" spans="1:5" ht="16.5" thickBot="1" thickTop="1">
      <c r="A7" s="16" t="s">
        <v>82</v>
      </c>
      <c r="B7" s="27">
        <v>30</v>
      </c>
      <c r="C7" s="26">
        <v>0.16</v>
      </c>
      <c r="D7" s="28">
        <f t="shared" si="0"/>
        <v>4.8</v>
      </c>
      <c r="E7" s="29">
        <f t="shared" si="1"/>
        <v>34.8</v>
      </c>
    </row>
    <row r="8" spans="1:5" ht="16.5" thickBot="1" thickTop="1">
      <c r="A8" s="16" t="s">
        <v>83</v>
      </c>
      <c r="B8" s="27">
        <v>390</v>
      </c>
      <c r="C8" s="26">
        <v>0.16</v>
      </c>
      <c r="D8" s="28">
        <f t="shared" si="0"/>
        <v>62.4</v>
      </c>
      <c r="E8" s="29">
        <f t="shared" si="1"/>
        <v>452.4</v>
      </c>
    </row>
    <row r="9" spans="1:5" ht="16.5" thickBot="1" thickTop="1">
      <c r="A9" s="16" t="s">
        <v>84</v>
      </c>
      <c r="B9" s="27">
        <v>6</v>
      </c>
      <c r="C9" s="26">
        <v>0.16</v>
      </c>
      <c r="D9" s="28">
        <f t="shared" si="0"/>
        <v>0.96</v>
      </c>
      <c r="E9" s="29">
        <f t="shared" si="1"/>
        <v>6.96</v>
      </c>
    </row>
    <row r="10" spans="1:5" ht="17.25" thickBot="1" thickTop="1">
      <c r="A10" s="80" t="s">
        <v>44</v>
      </c>
      <c r="B10" s="80"/>
      <c r="C10" s="25"/>
      <c r="D10" s="30">
        <f>SUM(D3:D9)</f>
        <v>232.00000000000003</v>
      </c>
      <c r="E10" s="30">
        <f>SUM(E3:E9)</f>
        <v>1682</v>
      </c>
    </row>
    <row r="11" ht="13.5" thickTop="1"/>
  </sheetData>
  <sheetProtection/>
  <mergeCells count="2">
    <mergeCell ref="A10:B10"/>
    <mergeCell ref="A1:E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="175" zoomScaleNormal="175" zoomScalePageLayoutView="0" workbookViewId="0" topLeftCell="B2">
      <selection activeCell="D3" sqref="D3"/>
    </sheetView>
  </sheetViews>
  <sheetFormatPr defaultColWidth="9.140625" defaultRowHeight="12.75"/>
  <cols>
    <col min="1" max="1" width="3.00390625" style="0" bestFit="1" customWidth="1"/>
    <col min="2" max="2" width="8.140625" style="0" bestFit="1" customWidth="1"/>
    <col min="3" max="3" width="10.421875" style="0" bestFit="1" customWidth="1"/>
    <col min="4" max="4" width="10.8515625" style="0" bestFit="1" customWidth="1"/>
  </cols>
  <sheetData>
    <row r="1" spans="1:7" ht="14.25" thickBot="1" thickTop="1">
      <c r="A1" s="84" t="s">
        <v>47</v>
      </c>
      <c r="B1" s="84"/>
      <c r="C1" s="84"/>
      <c r="D1" s="84"/>
      <c r="E1" s="82" t="s">
        <v>56</v>
      </c>
      <c r="F1" s="83"/>
      <c r="G1" s="83"/>
    </row>
    <row r="2" spans="1:6" ht="14.25" thickBot="1" thickTop="1">
      <c r="A2" s="51" t="s">
        <v>53</v>
      </c>
      <c r="B2" s="51" t="s">
        <v>48</v>
      </c>
      <c r="C2" s="51" t="s">
        <v>49</v>
      </c>
      <c r="D2" s="51" t="s">
        <v>50</v>
      </c>
      <c r="E2" s="21"/>
      <c r="F2" s="22"/>
    </row>
    <row r="3" spans="1:4" ht="14.25" thickBot="1" thickTop="1">
      <c r="A3" s="31">
        <v>1</v>
      </c>
      <c r="B3" s="31" t="s">
        <v>90</v>
      </c>
      <c r="C3" s="31" t="s">
        <v>91</v>
      </c>
      <c r="D3" s="52">
        <v>587</v>
      </c>
    </row>
    <row r="4" spans="1:4" ht="14.25" thickBot="1" thickTop="1">
      <c r="A4" s="31">
        <v>2</v>
      </c>
      <c r="B4" s="31" t="s">
        <v>92</v>
      </c>
      <c r="C4" s="31" t="s">
        <v>93</v>
      </c>
      <c r="D4" s="52">
        <v>956</v>
      </c>
    </row>
    <row r="5" spans="1:4" ht="14.25" thickBot="1" thickTop="1">
      <c r="A5" s="31">
        <v>3</v>
      </c>
      <c r="B5" s="31" t="s">
        <v>94</v>
      </c>
      <c r="C5" s="31" t="s">
        <v>95</v>
      </c>
      <c r="D5" s="52">
        <v>999</v>
      </c>
    </row>
    <row r="6" spans="1:4" ht="14.25" thickBot="1" thickTop="1">
      <c r="A6" s="31">
        <v>4</v>
      </c>
      <c r="B6" s="31" t="s">
        <v>96</v>
      </c>
      <c r="C6" s="31" t="s">
        <v>97</v>
      </c>
      <c r="D6" s="52">
        <v>289.23</v>
      </c>
    </row>
    <row r="7" spans="1:4" ht="14.25" thickBot="1" thickTop="1">
      <c r="A7" s="31">
        <v>5</v>
      </c>
      <c r="B7" s="31" t="s">
        <v>98</v>
      </c>
      <c r="C7" s="31" t="s">
        <v>99</v>
      </c>
      <c r="D7" s="52">
        <v>897</v>
      </c>
    </row>
    <row r="8" spans="1:4" ht="14.25" thickBot="1" thickTop="1">
      <c r="A8" s="81" t="s">
        <v>51</v>
      </c>
      <c r="B8" s="81"/>
      <c r="C8" s="81"/>
      <c r="D8" s="53">
        <f>MAX(D3:D7)</f>
        <v>999</v>
      </c>
    </row>
    <row r="9" spans="1:4" ht="14.25" thickBot="1" thickTop="1">
      <c r="A9" s="81" t="s">
        <v>54</v>
      </c>
      <c r="B9" s="81"/>
      <c r="C9" s="81"/>
      <c r="D9" s="53">
        <f>MIN(D3:D7)</f>
        <v>289.23</v>
      </c>
    </row>
    <row r="10" spans="1:4" ht="14.25" thickBot="1" thickTop="1">
      <c r="A10" s="81" t="s">
        <v>55</v>
      </c>
      <c r="B10" s="81"/>
      <c r="C10" s="81"/>
      <c r="D10" s="53">
        <f>AVERAGE(D3:D7)</f>
        <v>745.646</v>
      </c>
    </row>
    <row r="11" ht="13.5" thickTop="1"/>
  </sheetData>
  <sheetProtection/>
  <mergeCells count="5">
    <mergeCell ref="A10:C10"/>
    <mergeCell ref="E1:G1"/>
    <mergeCell ref="A9:C9"/>
    <mergeCell ref="A1:D1"/>
    <mergeCell ref="A8:C8"/>
  </mergeCells>
  <hyperlinks>
    <hyperlink ref="E1" r:id="rId1" display="www.muhamerujkani.weebly.com"/>
  </hyperlinks>
  <printOptions/>
  <pageMargins left="0.75" right="0.75" top="1" bottom="1" header="0.5" footer="0.5"/>
  <pageSetup horizontalDpi="1200" verticalDpi="1200" orientation="portrait" paperSize="9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zoomScale="150" zoomScaleNormal="150" zoomScalePageLayoutView="0" workbookViewId="0" topLeftCell="A1">
      <selection activeCell="O1" sqref="O1"/>
    </sheetView>
  </sheetViews>
  <sheetFormatPr defaultColWidth="9.140625" defaultRowHeight="12.75"/>
  <cols>
    <col min="1" max="1" width="2.8515625" style="0" bestFit="1" customWidth="1"/>
    <col min="2" max="2" width="16.421875" style="0" customWidth="1"/>
    <col min="3" max="3" width="4.140625" style="0" customWidth="1"/>
    <col min="4" max="4" width="3.8515625" style="0" customWidth="1"/>
    <col min="5" max="5" width="4.00390625" style="0" customWidth="1"/>
    <col min="6" max="6" width="3.8515625" style="0" customWidth="1"/>
    <col min="7" max="9" width="4.00390625" style="0" customWidth="1"/>
    <col min="10" max="11" width="4.28125" style="0" customWidth="1"/>
    <col min="12" max="12" width="3.7109375" style="0" customWidth="1"/>
    <col min="13" max="13" width="4.28125" style="0" customWidth="1"/>
    <col min="14" max="15" width="4.00390625" style="0" customWidth="1"/>
    <col min="16" max="16" width="4.8515625" style="0" customWidth="1"/>
    <col min="17" max="17" width="1.1484375" style="0" hidden="1" customWidth="1"/>
    <col min="18" max="18" width="4.140625" style="0" customWidth="1"/>
  </cols>
  <sheetData>
    <row r="1" spans="1:19" ht="108" thickBot="1" thickTop="1">
      <c r="A1" s="54" t="s">
        <v>53</v>
      </c>
      <c r="B1" s="54" t="s">
        <v>57</v>
      </c>
      <c r="C1" s="55" t="s">
        <v>58</v>
      </c>
      <c r="D1" s="55" t="s">
        <v>59</v>
      </c>
      <c r="E1" s="55" t="s">
        <v>164</v>
      </c>
      <c r="F1" s="55" t="s">
        <v>60</v>
      </c>
      <c r="G1" s="55" t="s">
        <v>61</v>
      </c>
      <c r="H1" s="55" t="s">
        <v>62</v>
      </c>
      <c r="I1" s="55" t="s">
        <v>63</v>
      </c>
      <c r="J1" s="55" t="s">
        <v>64</v>
      </c>
      <c r="K1" s="55" t="s">
        <v>65</v>
      </c>
      <c r="L1" s="55" t="s">
        <v>66</v>
      </c>
      <c r="M1" s="55" t="s">
        <v>67</v>
      </c>
      <c r="N1" s="55" t="s">
        <v>68</v>
      </c>
      <c r="O1" s="55" t="s">
        <v>69</v>
      </c>
      <c r="P1" s="56" t="s">
        <v>70</v>
      </c>
      <c r="Q1" s="57" t="s">
        <v>74</v>
      </c>
      <c r="R1" s="58" t="s">
        <v>108</v>
      </c>
      <c r="S1" s="58" t="s">
        <v>156</v>
      </c>
    </row>
    <row r="2" spans="1:19" ht="14.25" thickBot="1" thickTop="1">
      <c r="A2" s="59">
        <v>1</v>
      </c>
      <c r="B2" s="54" t="s">
        <v>101</v>
      </c>
      <c r="C2" s="31">
        <v>2</v>
      </c>
      <c r="D2" s="31">
        <v>2</v>
      </c>
      <c r="E2" s="31">
        <v>1</v>
      </c>
      <c r="F2" s="31">
        <v>1</v>
      </c>
      <c r="G2" s="31">
        <v>3</v>
      </c>
      <c r="H2" s="31">
        <v>3</v>
      </c>
      <c r="I2" s="31">
        <v>2</v>
      </c>
      <c r="J2" s="31">
        <v>1</v>
      </c>
      <c r="K2" s="31">
        <v>2</v>
      </c>
      <c r="L2" s="31">
        <v>2</v>
      </c>
      <c r="M2" s="31">
        <v>2</v>
      </c>
      <c r="N2" s="31">
        <v>2</v>
      </c>
      <c r="O2" s="31">
        <v>3</v>
      </c>
      <c r="P2" s="60">
        <f>AVERAGE(C2:O2)</f>
        <v>2</v>
      </c>
      <c r="Q2" s="31" t="s">
        <v>71</v>
      </c>
      <c r="R2" s="63">
        <f>COUNTIF(C2:O2,1)</f>
        <v>3</v>
      </c>
      <c r="S2" s="31" t="s">
        <v>71</v>
      </c>
    </row>
    <row r="3" spans="1:19" ht="14.25" thickBot="1" thickTop="1">
      <c r="A3" s="59">
        <v>2</v>
      </c>
      <c r="B3" s="54" t="s">
        <v>102</v>
      </c>
      <c r="C3" s="31">
        <v>1</v>
      </c>
      <c r="D3" s="31">
        <v>1</v>
      </c>
      <c r="E3" s="31">
        <v>5</v>
      </c>
      <c r="F3" s="31">
        <v>5</v>
      </c>
      <c r="G3" s="31">
        <v>5</v>
      </c>
      <c r="H3" s="31">
        <v>5</v>
      </c>
      <c r="I3" s="31">
        <v>5</v>
      </c>
      <c r="J3" s="31">
        <v>5</v>
      </c>
      <c r="K3" s="31">
        <v>5</v>
      </c>
      <c r="L3" s="31">
        <v>5</v>
      </c>
      <c r="M3" s="31">
        <v>5</v>
      </c>
      <c r="N3" s="31">
        <v>5</v>
      </c>
      <c r="O3" s="31">
        <v>5</v>
      </c>
      <c r="P3" s="60">
        <f aca="true" t="shared" si="0" ref="P3:P8">AVERAGE(C3:O3)</f>
        <v>4.384615384615385</v>
      </c>
      <c r="Q3" s="31" t="s">
        <v>72</v>
      </c>
      <c r="R3" s="63">
        <f aca="true" t="shared" si="1" ref="R3:R8">COUNTIF(C3:O3,1)</f>
        <v>2</v>
      </c>
      <c r="S3" s="31" t="s">
        <v>72</v>
      </c>
    </row>
    <row r="4" spans="1:19" ht="14.25" thickBot="1" thickTop="1">
      <c r="A4" s="59">
        <v>3</v>
      </c>
      <c r="B4" s="54" t="s">
        <v>103</v>
      </c>
      <c r="C4" s="31">
        <v>3</v>
      </c>
      <c r="D4" s="31">
        <v>5</v>
      </c>
      <c r="E4" s="31">
        <v>2</v>
      </c>
      <c r="F4" s="31">
        <v>2</v>
      </c>
      <c r="G4" s="31">
        <v>3</v>
      </c>
      <c r="H4" s="31">
        <v>5</v>
      </c>
      <c r="I4" s="31">
        <v>3</v>
      </c>
      <c r="J4" s="31">
        <v>3</v>
      </c>
      <c r="K4" s="31">
        <v>5</v>
      </c>
      <c r="L4" s="31">
        <v>5</v>
      </c>
      <c r="M4" s="31">
        <v>5</v>
      </c>
      <c r="N4" s="31">
        <v>4</v>
      </c>
      <c r="O4" s="31">
        <v>5</v>
      </c>
      <c r="P4" s="60">
        <f t="shared" si="0"/>
        <v>3.8461538461538463</v>
      </c>
      <c r="Q4" s="31" t="s">
        <v>72</v>
      </c>
      <c r="R4" s="63">
        <f t="shared" si="1"/>
        <v>0</v>
      </c>
      <c r="S4" s="31" t="s">
        <v>71</v>
      </c>
    </row>
    <row r="5" spans="1:19" ht="14.25" thickBot="1" thickTop="1">
      <c r="A5" s="59">
        <v>4</v>
      </c>
      <c r="B5" s="54" t="s">
        <v>104</v>
      </c>
      <c r="C5" s="31">
        <v>3</v>
      </c>
      <c r="D5" s="31">
        <v>4</v>
      </c>
      <c r="E5" s="31">
        <v>1</v>
      </c>
      <c r="F5" s="31">
        <v>1</v>
      </c>
      <c r="G5" s="31">
        <v>3</v>
      </c>
      <c r="H5" s="31">
        <v>3</v>
      </c>
      <c r="I5" s="31">
        <v>2</v>
      </c>
      <c r="J5" s="31">
        <v>1</v>
      </c>
      <c r="K5" s="31">
        <v>2</v>
      </c>
      <c r="L5" s="31">
        <v>2</v>
      </c>
      <c r="M5" s="31">
        <v>2</v>
      </c>
      <c r="N5" s="31">
        <v>2</v>
      </c>
      <c r="O5" s="31">
        <v>4</v>
      </c>
      <c r="P5" s="60">
        <f t="shared" si="0"/>
        <v>2.3076923076923075</v>
      </c>
      <c r="Q5" s="31" t="s">
        <v>72</v>
      </c>
      <c r="R5" s="63">
        <f t="shared" si="1"/>
        <v>3</v>
      </c>
      <c r="S5" s="31" t="s">
        <v>71</v>
      </c>
    </row>
    <row r="6" spans="1:19" ht="14.25" thickBot="1" thickTop="1">
      <c r="A6" s="59">
        <v>5</v>
      </c>
      <c r="B6" s="54" t="s">
        <v>105</v>
      </c>
      <c r="C6" s="31">
        <v>4</v>
      </c>
      <c r="D6" s="31">
        <v>5</v>
      </c>
      <c r="E6" s="31">
        <v>3</v>
      </c>
      <c r="F6" s="31">
        <v>3</v>
      </c>
      <c r="G6" s="31">
        <v>4</v>
      </c>
      <c r="H6" s="31">
        <v>5</v>
      </c>
      <c r="I6" s="31">
        <v>4</v>
      </c>
      <c r="J6" s="31">
        <v>4</v>
      </c>
      <c r="K6" s="31">
        <v>5</v>
      </c>
      <c r="L6" s="31">
        <v>5</v>
      </c>
      <c r="M6" s="31">
        <v>5</v>
      </c>
      <c r="N6" s="31">
        <v>4</v>
      </c>
      <c r="O6" s="31">
        <v>4</v>
      </c>
      <c r="P6" s="60">
        <f t="shared" si="0"/>
        <v>4.230769230769231</v>
      </c>
      <c r="Q6" s="31" t="s">
        <v>71</v>
      </c>
      <c r="R6" s="63">
        <f t="shared" si="1"/>
        <v>0</v>
      </c>
      <c r="S6" s="31" t="s">
        <v>71</v>
      </c>
    </row>
    <row r="7" spans="1:19" ht="14.25" thickBot="1" thickTop="1">
      <c r="A7" s="59">
        <v>6</v>
      </c>
      <c r="B7" s="54" t="s">
        <v>106</v>
      </c>
      <c r="C7" s="31">
        <v>3</v>
      </c>
      <c r="D7" s="31">
        <v>2</v>
      </c>
      <c r="E7" s="31">
        <v>2</v>
      </c>
      <c r="F7" s="31">
        <v>2</v>
      </c>
      <c r="G7" s="31">
        <v>2</v>
      </c>
      <c r="H7" s="31">
        <v>4</v>
      </c>
      <c r="I7" s="31">
        <v>3</v>
      </c>
      <c r="J7" s="31">
        <v>2</v>
      </c>
      <c r="K7" s="31">
        <v>3</v>
      </c>
      <c r="L7" s="31">
        <v>3</v>
      </c>
      <c r="M7" s="31">
        <v>3</v>
      </c>
      <c r="N7" s="31">
        <v>2</v>
      </c>
      <c r="O7" s="31">
        <v>4</v>
      </c>
      <c r="P7" s="60">
        <f t="shared" si="0"/>
        <v>2.6923076923076925</v>
      </c>
      <c r="Q7" s="31" t="s">
        <v>71</v>
      </c>
      <c r="R7" s="63">
        <f t="shared" si="1"/>
        <v>0</v>
      </c>
      <c r="S7" s="31" t="s">
        <v>71</v>
      </c>
    </row>
    <row r="8" spans="1:19" ht="14.25" thickBot="1" thickTop="1">
      <c r="A8" s="59">
        <v>7</v>
      </c>
      <c r="B8" s="61" t="s">
        <v>107</v>
      </c>
      <c r="C8" s="31">
        <v>5</v>
      </c>
      <c r="D8" s="31">
        <v>5</v>
      </c>
      <c r="E8" s="31">
        <v>3</v>
      </c>
      <c r="F8" s="31">
        <v>3</v>
      </c>
      <c r="G8" s="31">
        <v>5</v>
      </c>
      <c r="H8" s="31">
        <v>5</v>
      </c>
      <c r="I8" s="31">
        <v>5</v>
      </c>
      <c r="J8" s="31">
        <v>4</v>
      </c>
      <c r="K8" s="31">
        <v>5</v>
      </c>
      <c r="L8" s="31">
        <v>5</v>
      </c>
      <c r="M8" s="31">
        <v>5</v>
      </c>
      <c r="N8" s="31">
        <v>5</v>
      </c>
      <c r="O8" s="31">
        <v>5</v>
      </c>
      <c r="P8" s="60">
        <f t="shared" si="0"/>
        <v>4.615384615384615</v>
      </c>
      <c r="Q8" s="31"/>
      <c r="R8" s="63">
        <f t="shared" si="1"/>
        <v>0</v>
      </c>
      <c r="S8" s="64" t="s">
        <v>71</v>
      </c>
    </row>
    <row r="9" spans="1:20" ht="17.25" thickBot="1" thickTop="1">
      <c r="A9" s="85" t="s">
        <v>100</v>
      </c>
      <c r="B9" s="85"/>
      <c r="C9" s="60">
        <f aca="true" t="shared" si="2" ref="C9:O9">AVERAGE(C2:C8)</f>
        <v>3</v>
      </c>
      <c r="D9" s="60">
        <f t="shared" si="2"/>
        <v>3.4285714285714284</v>
      </c>
      <c r="E9" s="60">
        <f t="shared" si="2"/>
        <v>2.4285714285714284</v>
      </c>
      <c r="F9" s="60">
        <f t="shared" si="2"/>
        <v>2.4285714285714284</v>
      </c>
      <c r="G9" s="60">
        <f t="shared" si="2"/>
        <v>3.5714285714285716</v>
      </c>
      <c r="H9" s="60">
        <f t="shared" si="2"/>
        <v>4.285714285714286</v>
      </c>
      <c r="I9" s="60">
        <f t="shared" si="2"/>
        <v>3.4285714285714284</v>
      </c>
      <c r="J9" s="60">
        <f t="shared" si="2"/>
        <v>2.857142857142857</v>
      </c>
      <c r="K9" s="60">
        <f t="shared" si="2"/>
        <v>3.857142857142857</v>
      </c>
      <c r="L9" s="60">
        <f t="shared" si="2"/>
        <v>3.857142857142857</v>
      </c>
      <c r="M9" s="60">
        <f t="shared" si="2"/>
        <v>3.857142857142857</v>
      </c>
      <c r="N9" s="60">
        <f t="shared" si="2"/>
        <v>3.4285714285714284</v>
      </c>
      <c r="O9" s="60">
        <f t="shared" si="2"/>
        <v>4.285714285714286</v>
      </c>
      <c r="P9" s="62">
        <f>AVERAGE(P2:P7)</f>
        <v>3.243589743589744</v>
      </c>
      <c r="Q9" s="31"/>
      <c r="R9" s="67">
        <f>SUM(R2:R8)</f>
        <v>8</v>
      </c>
      <c r="S9" s="68">
        <f>COUNTIF(S2:S8,"M")</f>
        <v>6</v>
      </c>
      <c r="T9" s="65" t="s">
        <v>16</v>
      </c>
    </row>
    <row r="10" spans="1:20" ht="14.25" thickBot="1" thickTop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S10" s="66">
        <f>COUNTIF(S3:S9,"F")</f>
        <v>1</v>
      </c>
      <c r="T10" s="65" t="s">
        <v>17</v>
      </c>
    </row>
    <row r="11" spans="1:16" ht="13.5" thickTop="1">
      <c r="A11" s="21"/>
      <c r="B11" s="22" t="s">
        <v>73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sheetProtection/>
  <mergeCells count="1">
    <mergeCell ref="A9:B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="200" zoomScaleNormal="200" zoomScalePageLayoutView="0" workbookViewId="0" topLeftCell="A1">
      <selection activeCell="A3" sqref="A3"/>
    </sheetView>
  </sheetViews>
  <sheetFormatPr defaultColWidth="9.140625" defaultRowHeight="12.75"/>
  <cols>
    <col min="1" max="1" width="9.00390625" style="0" customWidth="1"/>
    <col min="2" max="2" width="10.57421875" style="0" customWidth="1"/>
  </cols>
  <sheetData>
    <row r="1" ht="12.75">
      <c r="A1">
        <f>2^2</f>
        <v>4</v>
      </c>
    </row>
    <row r="2" ht="12.75">
      <c r="A2">
        <f>POWER(2,5)</f>
        <v>32</v>
      </c>
    </row>
    <row r="3" ht="12.75">
      <c r="A3">
        <f>POWER(2,10)</f>
        <v>1024</v>
      </c>
    </row>
    <row r="8" ht="12.75">
      <c r="B8" t="s">
        <v>75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Muhamer</cp:lastModifiedBy>
  <cp:lastPrinted>2012-05-02T05:55:45Z</cp:lastPrinted>
  <dcterms:created xsi:type="dcterms:W3CDTF">2012-03-26T05:43:13Z</dcterms:created>
  <dcterms:modified xsi:type="dcterms:W3CDTF">2012-05-27T11:24:36Z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